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9720" windowHeight="7140" tabRatio="777" activeTab="1"/>
  </bookViews>
  <sheets>
    <sheet name="военная подготовка итог команды" sheetId="16" r:id="rId1"/>
    <sheet name="Сборка и разборка Ком" sheetId="34" r:id="rId2"/>
    <sheet name="АК по местам лично" sheetId="36" r:id="rId3"/>
    <sheet name="разборка л.ком. " sheetId="27" r:id="rId4"/>
    <sheet name="строй 1 судья" sheetId="28" state="hidden" r:id="rId5"/>
    <sheet name="строй 2 судья" sheetId="35" state="hidden" r:id="rId6"/>
    <sheet name="строевая подготовка" sheetId="32" r:id="rId7"/>
  </sheets>
  <definedNames>
    <definedName name="_xlnm._FilterDatabase" localSheetId="2" hidden="1">'АК по местам лично'!$G$6:$G$225</definedName>
    <definedName name="_xlnm._FilterDatabase" localSheetId="0" hidden="1">'военная подготовка итог команды'!$A$8:$L$8</definedName>
    <definedName name="_xlnm._FilterDatabase" localSheetId="3" hidden="1">'разборка л.ком. '!$A$5:$N$5</definedName>
    <definedName name="_xlnm._FilterDatabase" localSheetId="1" hidden="1">'Сборка и разборка Ком'!$C$8:$C$38</definedName>
    <definedName name="_xlnm._FilterDatabase" localSheetId="6" hidden="1">'строевая подготовка'!$B$7:$H$7</definedName>
    <definedName name="_xlnm._FilterDatabase" localSheetId="4" hidden="1">'строй 1 судья'!$A$6:$L$6</definedName>
    <definedName name="_xlnm._FilterDatabase" localSheetId="5" hidden="1">'строй 2 судья'!$A$6:$L$6</definedName>
    <definedName name="_xlnm.Print_Titles" localSheetId="2">'АК по местам лично'!$3:$4</definedName>
    <definedName name="_xlnm.Print_Titles" localSheetId="0">'военная подготовка итог команды'!$4:$8</definedName>
    <definedName name="_xlnm.Print_Titles" localSheetId="3">'разборка л.ком. '!$3:$4</definedName>
    <definedName name="_xlnm.Print_Titles" localSheetId="1">'Сборка и разборка Ком'!$4:$7</definedName>
    <definedName name="_xlnm.Print_Titles" localSheetId="6">'строевая подготовка'!$7:$7</definedName>
    <definedName name="_xlnm.Print_Titles" localSheetId="4">'строй 1 судья'!$4:$6</definedName>
    <definedName name="_xlnm.Print_Titles" localSheetId="5">'строй 2 судья'!$4:$6</definedName>
    <definedName name="_xlnm.Print_Area" localSheetId="2">'АК по местам лично'!$A$1:$H$281</definedName>
    <definedName name="_xlnm.Print_Area" localSheetId="0">'военная подготовка итог команды'!$A$1:$L$45</definedName>
    <definedName name="_xlnm.Print_Area" localSheetId="3">'разборка л.ком. '!$A$1:$L$329</definedName>
    <definedName name="_xlnm.Print_Area" localSheetId="1">'Сборка и разборка Ком'!$A$1:$J$46</definedName>
    <definedName name="_xlnm.Print_Area" localSheetId="6">'строевая подготовка'!$A$1:$I$38</definedName>
    <definedName name="_xlnm.Print_Area" localSheetId="4">'строй 1 судья'!$A$1:$L$52</definedName>
    <definedName name="_xlnm.Print_Area" localSheetId="5">'строй 2 судья'!$A$1:$L$52</definedName>
  </definedNames>
  <calcPr calcId="145621"/>
</workbook>
</file>

<file path=xl/calcChain.xml><?xml version="1.0" encoding="utf-8"?>
<calcChain xmlns="http://schemas.openxmlformats.org/spreadsheetml/2006/main">
  <c r="I55" i="36" l="1"/>
  <c r="N226" i="27"/>
  <c r="O224" i="27"/>
  <c r="N324" i="27"/>
  <c r="N316" i="27"/>
  <c r="N307" i="27"/>
  <c r="N296" i="27"/>
  <c r="N288" i="27"/>
  <c r="N280" i="27"/>
  <c r="N272" i="27"/>
  <c r="I259" i="27"/>
  <c r="N262" i="27"/>
  <c r="N254" i="27"/>
  <c r="N245" i="27"/>
  <c r="N235" i="27"/>
  <c r="N217" i="27"/>
  <c r="N208" i="27"/>
  <c r="N200" i="27"/>
  <c r="N190" i="27"/>
  <c r="I313" i="27"/>
  <c r="N182" i="27"/>
  <c r="N172" i="27"/>
  <c r="N163" i="27"/>
  <c r="N154" i="27"/>
  <c r="N146" i="27"/>
  <c r="N137" i="27"/>
  <c r="N128" i="27"/>
  <c r="N118" i="27"/>
  <c r="N109" i="27"/>
  <c r="N101" i="27"/>
  <c r="N92" i="27"/>
  <c r="N83" i="27"/>
  <c r="N73" i="27"/>
  <c r="N65" i="27"/>
  <c r="N55" i="27"/>
  <c r="N47" i="27"/>
  <c r="N37" i="27"/>
  <c r="N29" i="27"/>
  <c r="N20" i="27"/>
  <c r="I196" i="27" l="1"/>
  <c r="I205" i="27"/>
  <c r="I16" i="27"/>
  <c r="I25" i="27"/>
  <c r="I304" i="27" l="1"/>
  <c r="I295" i="27"/>
  <c r="I322" i="27"/>
  <c r="I286" i="27"/>
  <c r="I277" i="27"/>
  <c r="I268" i="27"/>
  <c r="I250" i="27"/>
  <c r="F39" i="34" l="1"/>
  <c r="H39" i="34"/>
  <c r="F40" i="34"/>
  <c r="H40" i="34"/>
  <c r="F41" i="34"/>
  <c r="H41" i="34"/>
  <c r="H7" i="36" l="1"/>
  <c r="H8" i="36" s="1"/>
  <c r="H9" i="36" s="1"/>
  <c r="H10" i="36" s="1"/>
  <c r="H11" i="36" s="1"/>
  <c r="H12" i="36" s="1"/>
  <c r="H13" i="36" s="1"/>
  <c r="H14" i="36" s="1"/>
  <c r="H15" i="36" s="1"/>
  <c r="H16" i="36" s="1"/>
  <c r="H17" i="36" s="1"/>
  <c r="H18" i="36" s="1"/>
  <c r="H19" i="36" s="1"/>
  <c r="H20" i="36" s="1"/>
  <c r="H21" i="36" s="1"/>
  <c r="H22" i="36" s="1"/>
  <c r="H23" i="36" s="1"/>
  <c r="H24" i="36" s="1"/>
  <c r="H25" i="36" s="1"/>
  <c r="H26" i="36" s="1"/>
  <c r="H27" i="36" s="1"/>
  <c r="H28" i="36" s="1"/>
  <c r="H29" i="36" s="1"/>
  <c r="H30" i="36" s="1"/>
  <c r="H31" i="36" s="1"/>
  <c r="H32" i="36" s="1"/>
  <c r="H33" i="36" s="1"/>
  <c r="H34" i="36" s="1"/>
  <c r="H35" i="36" s="1"/>
  <c r="H36" i="36" s="1"/>
  <c r="H37" i="36" s="1"/>
  <c r="H38" i="36" s="1"/>
  <c r="H39" i="36" s="1"/>
  <c r="H40" i="36" s="1"/>
  <c r="H41" i="36" s="1"/>
  <c r="H42" i="36" s="1"/>
  <c r="H43" i="36" s="1"/>
  <c r="H44" i="36" s="1"/>
  <c r="H45" i="36" s="1"/>
  <c r="H46" i="36" s="1"/>
  <c r="H47" i="36" s="1"/>
  <c r="H48" i="36" s="1"/>
  <c r="H49" i="36" s="1"/>
  <c r="H50" i="36" s="1"/>
  <c r="H51" i="36" s="1"/>
  <c r="H52" i="36" s="1"/>
  <c r="H53" i="36" s="1"/>
  <c r="H54" i="36" s="1"/>
  <c r="H55" i="36" s="1"/>
  <c r="H57" i="36" s="1"/>
  <c r="H58" i="36" s="1"/>
  <c r="H59" i="36" s="1"/>
  <c r="H60" i="36" s="1"/>
  <c r="H61" i="36" s="1"/>
  <c r="H62" i="36" s="1"/>
  <c r="H63" i="36" s="1"/>
  <c r="H64" i="36" s="1"/>
  <c r="H65" i="36" s="1"/>
  <c r="H66" i="36" s="1"/>
  <c r="H67" i="36" s="1"/>
  <c r="H68" i="36" s="1"/>
  <c r="H69" i="36" s="1"/>
  <c r="H70" i="36" s="1"/>
  <c r="H71" i="36" s="1"/>
  <c r="H72" i="36" s="1"/>
  <c r="H73" i="36" s="1"/>
  <c r="H74" i="36" s="1"/>
  <c r="H75" i="36" s="1"/>
  <c r="H76" i="36" s="1"/>
  <c r="H78" i="36" s="1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A161" i="36" s="1"/>
  <c r="A162" i="36" s="1"/>
  <c r="A163" i="36" s="1"/>
  <c r="A164" i="36" s="1"/>
  <c r="A165" i="36" s="1"/>
  <c r="A166" i="36" s="1"/>
  <c r="A167" i="36" s="1"/>
  <c r="A168" i="36" s="1"/>
  <c r="A169" i="36" s="1"/>
  <c r="A170" i="36" s="1"/>
  <c r="A171" i="36" s="1"/>
  <c r="A172" i="36" s="1"/>
  <c r="A173" i="36" s="1"/>
  <c r="A174" i="36" s="1"/>
  <c r="A175" i="36" s="1"/>
  <c r="A176" i="36" s="1"/>
  <c r="A177" i="36" s="1"/>
  <c r="A178" i="36" s="1"/>
  <c r="A179" i="36" s="1"/>
  <c r="A180" i="36" s="1"/>
  <c r="A181" i="36" s="1"/>
  <c r="A182" i="36" s="1"/>
  <c r="A183" i="36" s="1"/>
  <c r="A184" i="36" s="1"/>
  <c r="A185" i="36" s="1"/>
  <c r="A186" i="36" s="1"/>
  <c r="A187" i="36" s="1"/>
  <c r="A188" i="36" s="1"/>
  <c r="A189" i="36" s="1"/>
  <c r="A190" i="36" s="1"/>
  <c r="A191" i="36" s="1"/>
  <c r="A192" i="36" s="1"/>
  <c r="A193" i="36" s="1"/>
  <c r="A194" i="36" s="1"/>
  <c r="A195" i="36" s="1"/>
  <c r="A196" i="36" s="1"/>
  <c r="A197" i="36" s="1"/>
  <c r="A198" i="36" s="1"/>
  <c r="A199" i="36" s="1"/>
  <c r="A200" i="36" s="1"/>
  <c r="A201" i="36" s="1"/>
  <c r="A202" i="36" s="1"/>
  <c r="A203" i="36" s="1"/>
  <c r="A204" i="36" s="1"/>
  <c r="A205" i="36" s="1"/>
  <c r="A206" i="36" s="1"/>
  <c r="A207" i="36" s="1"/>
  <c r="A208" i="36" s="1"/>
  <c r="A209" i="36" s="1"/>
  <c r="A210" i="36" s="1"/>
  <c r="A211" i="36" s="1"/>
  <c r="A212" i="36" s="1"/>
  <c r="A213" i="36" s="1"/>
  <c r="A214" i="36" s="1"/>
  <c r="A215" i="36" s="1"/>
  <c r="A216" i="36" s="1"/>
  <c r="A217" i="36" s="1"/>
  <c r="A218" i="36" s="1"/>
  <c r="A219" i="36" s="1"/>
  <c r="A220" i="36" s="1"/>
  <c r="A221" i="36" s="1"/>
  <c r="A222" i="36" s="1"/>
  <c r="A223" i="36" s="1"/>
  <c r="A224" i="36" s="1"/>
  <c r="A225" i="36" s="1"/>
  <c r="A226" i="36" s="1"/>
  <c r="A227" i="36" s="1"/>
  <c r="A228" i="36" s="1"/>
  <c r="A229" i="36" s="1"/>
  <c r="A230" i="36" s="1"/>
  <c r="A231" i="36" s="1"/>
  <c r="A232" i="36" s="1"/>
  <c r="A233" i="36" s="1"/>
  <c r="A234" i="36" s="1"/>
  <c r="A235" i="36" s="1"/>
  <c r="A236" i="36" s="1"/>
  <c r="A237" i="36" s="1"/>
  <c r="A238" i="36" s="1"/>
  <c r="A239" i="36" s="1"/>
  <c r="A240" i="36" s="1"/>
  <c r="A241" i="36" s="1"/>
  <c r="A242" i="36" s="1"/>
  <c r="A243" i="36" s="1"/>
  <c r="A244" i="36" s="1"/>
  <c r="A245" i="36" s="1"/>
  <c r="A246" i="36" s="1"/>
  <c r="A247" i="36" s="1"/>
  <c r="A248" i="36" s="1"/>
  <c r="A249" i="36" s="1"/>
  <c r="A250" i="36" s="1"/>
  <c r="A251" i="36" s="1"/>
  <c r="A252" i="36" s="1"/>
  <c r="A253" i="36" s="1"/>
  <c r="A254" i="36" s="1"/>
  <c r="A255" i="36" s="1"/>
  <c r="A256" i="36" s="1"/>
  <c r="A257" i="36" s="1"/>
  <c r="A258" i="36" s="1"/>
  <c r="A259" i="36" s="1"/>
  <c r="A260" i="36" s="1"/>
  <c r="A261" i="36" s="1"/>
  <c r="A262" i="36" s="1"/>
  <c r="A263" i="36" s="1"/>
  <c r="A264" i="36" s="1"/>
  <c r="A265" i="36" s="1"/>
  <c r="A266" i="36" s="1"/>
  <c r="A267" i="36" s="1"/>
  <c r="A268" i="36" s="1"/>
  <c r="A269" i="36" s="1"/>
  <c r="A270" i="36" s="1"/>
  <c r="A271" i="36" s="1"/>
  <c r="H81" i="36" l="1"/>
  <c r="H82" i="36" s="1"/>
  <c r="H83" i="36" s="1"/>
  <c r="H86" i="36" s="1"/>
  <c r="H87" i="36" s="1"/>
  <c r="H88" i="36" s="1"/>
  <c r="H89" i="36" s="1"/>
  <c r="H90" i="36" s="1"/>
  <c r="H91" i="36" s="1"/>
  <c r="H92" i="36" s="1"/>
  <c r="H93" i="36" s="1"/>
  <c r="H94" i="36" s="1"/>
  <c r="H95" i="36" s="1"/>
  <c r="H96" i="36" s="1"/>
  <c r="H97" i="36" s="1"/>
  <c r="H98" i="36" s="1"/>
  <c r="H99" i="36" s="1"/>
  <c r="H100" i="36" s="1"/>
  <c r="H101" i="36" s="1"/>
  <c r="H102" i="36" s="1"/>
  <c r="H103" i="36" s="1"/>
  <c r="H104" i="36" s="1"/>
  <c r="H105" i="36" s="1"/>
  <c r="H106" i="36" s="1"/>
  <c r="H107" i="36" s="1"/>
  <c r="H108" i="36" s="1"/>
  <c r="H111" i="36" s="1"/>
  <c r="H112" i="36" s="1"/>
  <c r="H113" i="36" s="1"/>
  <c r="H114" i="36" s="1"/>
  <c r="H115" i="36" s="1"/>
  <c r="H116" i="36" s="1"/>
  <c r="H117" i="36" s="1"/>
  <c r="H118" i="36" s="1"/>
  <c r="H119" i="36" s="1"/>
  <c r="H120" i="36" s="1"/>
  <c r="H121" i="36" s="1"/>
  <c r="H122" i="36" s="1"/>
  <c r="H123" i="36" s="1"/>
  <c r="H124" i="36" s="1"/>
  <c r="H125" i="36" s="1"/>
  <c r="H126" i="36" s="1"/>
  <c r="H127" i="36" s="1"/>
  <c r="H128" i="36" s="1"/>
  <c r="H129" i="36" s="1"/>
  <c r="H130" i="36" s="1"/>
  <c r="H131" i="36" s="1"/>
  <c r="H132" i="36" s="1"/>
  <c r="H133" i="36" s="1"/>
  <c r="H134" i="36" s="1"/>
  <c r="H135" i="36" s="1"/>
  <c r="H136" i="36" s="1"/>
  <c r="H137" i="36" s="1"/>
  <c r="H138" i="36" s="1"/>
  <c r="H139" i="36" s="1"/>
  <c r="H140" i="36" s="1"/>
  <c r="H141" i="36" s="1"/>
  <c r="H142" i="36" s="1"/>
  <c r="H143" i="36" s="1"/>
  <c r="H144" i="36" s="1"/>
  <c r="H145" i="36" s="1"/>
  <c r="H146" i="36" s="1"/>
  <c r="H147" i="36" s="1"/>
  <c r="H148" i="36" s="1"/>
  <c r="H149" i="36" s="1"/>
  <c r="H150" i="36" s="1"/>
  <c r="H151" i="36" s="1"/>
  <c r="H152" i="36" s="1"/>
  <c r="H153" i="36" s="1"/>
  <c r="H154" i="36" s="1"/>
  <c r="H157" i="36" s="1"/>
  <c r="H158" i="36" s="1"/>
  <c r="H159" i="36" s="1"/>
  <c r="H162" i="36" s="1"/>
  <c r="H163" i="36" s="1"/>
  <c r="H164" i="36" s="1"/>
  <c r="H165" i="36" s="1"/>
  <c r="H166" i="36" s="1"/>
  <c r="H167" i="36" s="1"/>
  <c r="H168" i="36" s="1"/>
  <c r="H169" i="36" s="1"/>
  <c r="H170" i="36" s="1"/>
  <c r="H171" i="36" s="1"/>
  <c r="H172" i="36" s="1"/>
  <c r="H173" i="36" s="1"/>
  <c r="H174" i="36" s="1"/>
  <c r="H175" i="36" s="1"/>
  <c r="H176" i="36" s="1"/>
  <c r="H179" i="36" s="1"/>
  <c r="H180" i="36" s="1"/>
  <c r="H181" i="36" s="1"/>
  <c r="H182" i="36" s="1"/>
  <c r="H183" i="36" s="1"/>
  <c r="H187" i="36" s="1"/>
  <c r="H188" i="36" s="1"/>
  <c r="H189" i="36" s="1"/>
  <c r="H195" i="36" s="1"/>
  <c r="H196" i="36" s="1"/>
  <c r="H199" i="36" s="1"/>
  <c r="H200" i="36" s="1"/>
  <c r="H201" i="36" s="1"/>
  <c r="H202" i="36" s="1"/>
  <c r="H203" i="36" s="1"/>
  <c r="H207" i="36" s="1"/>
  <c r="H208" i="36" s="1"/>
  <c r="H209" i="36" s="1"/>
  <c r="H210" i="36" s="1"/>
  <c r="H211" i="36" s="1"/>
  <c r="H212" i="36" s="1"/>
  <c r="H213" i="36" s="1"/>
  <c r="H214" i="36" s="1"/>
  <c r="H215" i="36" s="1"/>
  <c r="H216" i="36" s="1"/>
  <c r="H217" i="36" s="1"/>
  <c r="H218" i="36" s="1"/>
  <c r="H219" i="36" s="1"/>
  <c r="H220" i="36" s="1"/>
  <c r="H221" i="36" s="1"/>
  <c r="H224" i="36" s="1"/>
  <c r="H225" i="36" s="1"/>
  <c r="A17" i="32"/>
  <c r="A18" i="32"/>
  <c r="A19" i="32"/>
  <c r="A20" i="32"/>
  <c r="A21" i="32"/>
  <c r="A23" i="32"/>
  <c r="A24" i="32"/>
  <c r="A25" i="32"/>
  <c r="A26" i="32"/>
  <c r="A27" i="32"/>
  <c r="A28" i="32"/>
  <c r="A30" i="32"/>
  <c r="A31" i="32"/>
  <c r="A32" i="32"/>
  <c r="A33" i="32"/>
  <c r="A34" i="32"/>
  <c r="A35" i="32"/>
  <c r="A37" i="32"/>
  <c r="I223" i="27" l="1"/>
  <c r="I133" i="27"/>
  <c r="I241" i="27"/>
  <c r="A13" i="32"/>
  <c r="A14" i="32"/>
  <c r="A9" i="32"/>
  <c r="A10" i="32"/>
  <c r="A11" i="32"/>
  <c r="A12" i="32"/>
  <c r="G14" i="27" l="1"/>
  <c r="G13" i="27"/>
  <c r="G12" i="27"/>
  <c r="G11" i="27"/>
  <c r="G10" i="27"/>
  <c r="G9" i="27"/>
  <c r="G8" i="27"/>
  <c r="G7" i="27"/>
  <c r="N10" i="27" l="1"/>
  <c r="I34" i="27"/>
  <c r="I43" i="27"/>
  <c r="I52" i="27"/>
  <c r="I61" i="27"/>
  <c r="I124" i="27"/>
  <c r="I142" i="27"/>
  <c r="I169" i="27"/>
  <c r="I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I214" i="27" l="1"/>
  <c r="R83" i="27"/>
  <c r="I151" i="27"/>
  <c r="I160" i="27"/>
  <c r="I70" i="27"/>
  <c r="I79" i="27"/>
  <c r="I88" i="27"/>
  <c r="I106" i="27"/>
  <c r="I115" i="27"/>
  <c r="I178" i="27"/>
  <c r="I187" i="27"/>
  <c r="I232" i="27"/>
  <c r="I97" i="27"/>
  <c r="G8" i="34" l="1"/>
  <c r="H8" i="34" s="1"/>
  <c r="H21" i="34"/>
  <c r="H26" i="34"/>
  <c r="H36" i="34"/>
  <c r="G15" i="34"/>
  <c r="H15" i="34" s="1"/>
  <c r="G24" i="34"/>
  <c r="H24" i="34" s="1"/>
  <c r="G30" i="34"/>
  <c r="H30" i="34" s="1"/>
  <c r="G25" i="34"/>
  <c r="H25" i="34" s="1"/>
  <c r="G11" i="34"/>
  <c r="H11" i="34" s="1"/>
  <c r="H38" i="34"/>
  <c r="G27" i="34"/>
  <c r="H27" i="34" s="1"/>
  <c r="G33" i="34"/>
  <c r="H33" i="34" s="1"/>
  <c r="H34" i="34"/>
  <c r="F26" i="34" l="1"/>
  <c r="F21" i="34"/>
  <c r="J6" i="27"/>
  <c r="F8" i="34"/>
  <c r="F15" i="34" l="1"/>
  <c r="F11" i="34"/>
  <c r="F36" i="34"/>
  <c r="F34" i="34"/>
  <c r="F25" i="34"/>
  <c r="F33" i="34"/>
  <c r="F27" i="34"/>
  <c r="F24" i="34"/>
  <c r="F38" i="34"/>
  <c r="F30" i="34"/>
</calcChain>
</file>

<file path=xl/sharedStrings.xml><?xml version="1.0" encoding="utf-8"?>
<sst xmlns="http://schemas.openxmlformats.org/spreadsheetml/2006/main" count="1179" uniqueCount="479">
  <si>
    <t>№</t>
  </si>
  <si>
    <t xml:space="preserve">фамилия, имя </t>
  </si>
  <si>
    <t>место</t>
  </si>
  <si>
    <t>сумма</t>
  </si>
  <si>
    <t>время, сек</t>
  </si>
  <si>
    <t>Главный судья</t>
  </si>
  <si>
    <t xml:space="preserve">№ 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</si>
  <si>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</si>
  <si>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</si>
  <si>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</si>
  <si>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</si>
  <si>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</si>
  <si>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</si>
  <si>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</si>
  <si>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</si>
  <si>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</si>
  <si>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</si>
  <si>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</si>
  <si>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</si>
  <si>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</si>
  <si>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</si>
  <si>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</si>
  <si>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</si>
  <si>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</si>
  <si>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баллы</t>
  </si>
  <si>
    <t>разборка и сборка АК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</si>
  <si>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</si>
  <si>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</si>
  <si>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</si>
  <si>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</si>
  <si>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военная подготовка</t>
  </si>
  <si>
    <t>исполнение строй.песни</t>
  </si>
  <si>
    <t>1 судья</t>
  </si>
  <si>
    <t>2 судья</t>
  </si>
  <si>
    <t>Пировский район</t>
  </si>
  <si>
    <t>3 судья</t>
  </si>
  <si>
    <t>выполнение приветствия на месте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</si>
  <si>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</si>
  <si>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</si>
  <si>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</si>
  <si>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</si>
  <si>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Ю.А. Крылов</t>
  </si>
  <si>
    <t>Ачинский район</t>
  </si>
  <si>
    <t>г.Ачинск</t>
  </si>
  <si>
    <t>г.Енисейск</t>
  </si>
  <si>
    <t>Октябрьский район г. Красноярск</t>
  </si>
  <si>
    <t>Северо-Енисейский район</t>
  </si>
  <si>
    <t>команда</t>
  </si>
  <si>
    <t>разборка и сборка автомата Калашникова</t>
  </si>
  <si>
    <t>сумма баллов</t>
  </si>
  <si>
    <t xml:space="preserve">ПРОТОКОЛ </t>
  </si>
  <si>
    <t>Советский район</t>
  </si>
  <si>
    <t>результат, с</t>
  </si>
  <si>
    <t>штраф, с</t>
  </si>
  <si>
    <t>итоговое время, с</t>
  </si>
  <si>
    <t>зачетный 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</si>
  <si>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</si>
  <si>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</si>
  <si>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</si>
  <si>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Результат, мин</t>
  </si>
  <si>
    <t xml:space="preserve"> ПРОТОКОЛ разборка и сборка автомата Калашникова    </t>
  </si>
  <si>
    <t>Мес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</si>
  <si>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</si>
  <si>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</si>
  <si>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</si>
  <si>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</si>
  <si>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</si>
  <si>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</si>
  <si>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</si>
  <si>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</si>
  <si>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</si>
  <si>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</si>
  <si>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</si>
  <si>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</si>
  <si>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</si>
  <si>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</si>
  <si>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</si>
  <si>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</si>
  <si>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</si>
  <si>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</si>
  <si>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</si>
  <si>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</si>
  <si>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</si>
  <si>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</si>
  <si>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</si>
  <si>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</si>
  <si>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</si>
  <si>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</si>
  <si>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</si>
  <si>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</si>
  <si>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</si>
  <si>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</si>
  <si>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</si>
  <si>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</si>
  <si>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</si>
  <si>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</si>
  <si>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</si>
  <si>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Главный  судья</t>
  </si>
  <si>
    <t>№п/п</t>
  </si>
  <si>
    <t>время, сек.</t>
  </si>
  <si>
    <t xml:space="preserve"> ПРОТОКОЛ личных результатов 
разборка и сборка автомата Калашникова    </t>
  </si>
  <si>
    <t>КИРОВСКИЙ РАЙОН</t>
  </si>
  <si>
    <t>ОКТЯБРЬСКИЙ РАЙОН</t>
  </si>
  <si>
    <t>СОВЕТСКИЙ РАЙОН</t>
  </si>
  <si>
    <t>г.АЧИНСК</t>
  </si>
  <si>
    <t>г.ЕНИСЕЙСК</t>
  </si>
  <si>
    <t>г.КАНСК</t>
  </si>
  <si>
    <t>г.ЛЕСОСИБИРСК</t>
  </si>
  <si>
    <t>ЗАТО г.ЖЕЛЕЗНОГОРСК</t>
  </si>
  <si>
    <t>ЗАТО п. СОЛНЕЧНЫЙ</t>
  </si>
  <si>
    <t>г. СОСНОВОБОРСК</t>
  </si>
  <si>
    <t>г.ШАРЫПОВО</t>
  </si>
  <si>
    <t>БОЛЬШЕМУРТИНСКИЙ РАЙОН</t>
  </si>
  <si>
    <t>ЕНИСЕЙСКИЙ РАЙОН</t>
  </si>
  <si>
    <t>ИЛАНСКИЙ РАЙОН</t>
  </si>
  <si>
    <t>НОВОСЕЛОВСКИЙ РАЙОН</t>
  </si>
  <si>
    <t>УЖУРСКИЙ РАЙОН</t>
  </si>
  <si>
    <t>Советский район г.Красноярска</t>
  </si>
  <si>
    <t>СУХОБУЗИМСКИЙ РАЙОН</t>
  </si>
  <si>
    <t>КРАСНОТУРАНСКИЙ РАЙОН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</si>
  <si>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</si>
  <si>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</si>
  <si>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</si>
  <si>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</si>
  <si>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</si>
  <si>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</si>
  <si>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</si>
  <si>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</si>
  <si>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</si>
  <si>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</si>
  <si>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</si>
  <si>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</si>
  <si>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</si>
  <si>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</si>
  <si>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</si>
  <si>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</si>
  <si>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</si>
  <si>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</si>
  <si>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</si>
  <si>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</si>
  <si>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</si>
  <si>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</si>
  <si>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</si>
  <si>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</si>
  <si>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</si>
  <si>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</si>
  <si>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</si>
  <si>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22.</t>
  </si>
  <si>
    <t>муниципальное образование</t>
  </si>
  <si>
    <t>СТРОЕВАЯ ПОДГОТОВКА</t>
  </si>
  <si>
    <t xml:space="preserve">17 мая </t>
  </si>
  <si>
    <t>МАНСКИЙ РАЙОН</t>
  </si>
  <si>
    <t>РЫБИНСКИЙ РАЙОН</t>
  </si>
  <si>
    <t>16 мая 2024 года                                                                                                                                   г.Красноярск</t>
  </si>
  <si>
    <t>г.Лесосибирск</t>
  </si>
  <si>
    <t>г.Шарыпово</t>
  </si>
  <si>
    <t>г.Сосновоборск</t>
  </si>
  <si>
    <t>г.Канск</t>
  </si>
  <si>
    <t>Курагинский район</t>
  </si>
  <si>
    <t>Октябрьский район г.Красноярска</t>
  </si>
  <si>
    <t>Краснотуранский район</t>
  </si>
  <si>
    <t>очки</t>
  </si>
  <si>
    <t>сумма очков</t>
  </si>
  <si>
    <t>место по итогам 2-х видов</t>
  </si>
  <si>
    <t>Коровин И.Д.</t>
  </si>
  <si>
    <t>Ленинский район г.Красноярска</t>
  </si>
  <si>
    <t>г.Норильск</t>
  </si>
  <si>
    <t>Ермаковский район</t>
  </si>
  <si>
    <t>Каратузский муниципальный округ</t>
  </si>
  <si>
    <t>Назаровский муниципальный округ</t>
  </si>
  <si>
    <t>15-16 мая 2025 года</t>
  </si>
  <si>
    <t>Большеулуйский район (в/к)</t>
  </si>
  <si>
    <t>15 мая 2025 года</t>
  </si>
  <si>
    <t>ЛЕНИНСКИЙ РАЙОН</t>
  </si>
  <si>
    <t>Касаткин Артём Павлович</t>
  </si>
  <si>
    <t>Давыдов Евгений Алексеевич</t>
  </si>
  <si>
    <t>Севостьянов Федор Данилович</t>
  </si>
  <si>
    <t>Белоусов Матвей Юрьевич</t>
  </si>
  <si>
    <t>Мамонов Вячеслав Сергеевич</t>
  </si>
  <si>
    <t>Новиков Артём Сергеевич</t>
  </si>
  <si>
    <t>Пастушенко Максим Евгеньевич</t>
  </si>
  <si>
    <t>Видяпин Семён Александрович</t>
  </si>
  <si>
    <t>Блынду Владислав Александрович</t>
  </si>
  <si>
    <t>Гуринов Александр Алексеевич</t>
  </si>
  <si>
    <t>Дьяченко Никита Георгиевич</t>
  </si>
  <si>
    <t>Доронин Ярослав Дмитриевич</t>
  </si>
  <si>
    <t>Иванов Кирилл Сергеевич</t>
  </si>
  <si>
    <t>Даньшин Матвей Алексеевич</t>
  </si>
  <si>
    <t>Новиков Андрей Андреевич</t>
  </si>
  <si>
    <t>Вожаков Егор Михайлович</t>
  </si>
  <si>
    <t>Савинов Павел Денисович</t>
  </si>
  <si>
    <t>Хитров Данил Николаевич</t>
  </si>
  <si>
    <t>Трофименко Владимир Иванович</t>
  </si>
  <si>
    <t>Вишняков Евгений Александрович</t>
  </si>
  <si>
    <t>Степанов Александр Евгеньевич</t>
  </si>
  <si>
    <t>Коровин Андрей Дмитриевич</t>
  </si>
  <si>
    <t>Ковенский Артем Русланович</t>
  </si>
  <si>
    <t>Локтионов Владислав Артемович</t>
  </si>
  <si>
    <t>Долгих Дмитрий Павлович</t>
  </si>
  <si>
    <t>Коротков Олег Игоревич</t>
  </si>
  <si>
    <t>Титов Никита Максимович</t>
  </si>
  <si>
    <t>Сараев Александр Сергеевич</t>
  </si>
  <si>
    <t>Бушмакин Ярослав Андреевич</t>
  </si>
  <si>
    <t>Иванов Ким Егорович</t>
  </si>
  <si>
    <t>Машуков Кирилл Константинович</t>
  </si>
  <si>
    <t>Ащук Данила Антонович</t>
  </si>
  <si>
    <t>Кондратенко Виктор Сергеевич</t>
  </si>
  <si>
    <t>Немеров Анатолий Сергеевич</t>
  </si>
  <si>
    <t>Ситников Евгений Иванович</t>
  </si>
  <si>
    <t>Ясюк Владислав Викторович</t>
  </si>
  <si>
    <t>Пустовалов Станислав Витальевич</t>
  </si>
  <si>
    <t>Козырев Денис Александрович</t>
  </si>
  <si>
    <t>Белоногов Леонид Сергеевич</t>
  </si>
  <si>
    <t>Горбунов Кирилл Евгеньевич</t>
  </si>
  <si>
    <t xml:space="preserve">Казанцев  Данил Сергеевич </t>
  </si>
  <si>
    <t xml:space="preserve">Воробьев Пётр Романович </t>
  </si>
  <si>
    <t xml:space="preserve">Чотоев Элзарбек Шумкарбекович </t>
  </si>
  <si>
    <t xml:space="preserve">Михайлов  Руслан Игоревич </t>
  </si>
  <si>
    <t xml:space="preserve">Репин Даниил Витальевич </t>
  </si>
  <si>
    <t>Прилипко Арсений Витальевич</t>
  </si>
  <si>
    <t>Семеняк  Вадим Михайлович</t>
  </si>
  <si>
    <t>Киндеев Владислав Витальевич</t>
  </si>
  <si>
    <t>Кобылкин Сергей Максимович</t>
  </si>
  <si>
    <t>Мартынов Сергей Алексеевич</t>
  </si>
  <si>
    <t>Смоленцев Ян Семенович</t>
  </si>
  <si>
    <t>Власов Александр Александрович</t>
  </si>
  <si>
    <t>Кулаков Михаил Александрович</t>
  </si>
  <si>
    <t>Соколов Михаил Андреевич</t>
  </si>
  <si>
    <t>Скобелкин Борис Игоревич</t>
  </si>
  <si>
    <t>Исмагилов Ильдар Ринатович</t>
  </si>
  <si>
    <t>Зорин Степан Андреевич</t>
  </si>
  <si>
    <t>Кобылянский Никита Дмитриевич</t>
  </si>
  <si>
    <t>Малахов Кирилл Дмитриевич</t>
  </si>
  <si>
    <t>Попов Владислав Игоревич</t>
  </si>
  <si>
    <t>Спичак Илья Александрович</t>
  </si>
  <si>
    <t>Шереметьев Олег Алексеевич</t>
  </si>
  <si>
    <t>Кучеров Артём Александрович</t>
  </si>
  <si>
    <t>Лакомский Михаил Вячеславович</t>
  </si>
  <si>
    <t>ЗАТО г.ЗЕЛЕНОГОРСК</t>
  </si>
  <si>
    <t>Ширяев Иван Андреевич</t>
  </si>
  <si>
    <t>Овчинников Тихон Евгеньевич</t>
  </si>
  <si>
    <t>Осипенко Артем Дмитриевич</t>
  </si>
  <si>
    <t>Рендель Михаил Александрович</t>
  </si>
  <si>
    <t>Владимиров Сергей Николаевич</t>
  </si>
  <si>
    <t>Абанин Кирилл Витальевич</t>
  </si>
  <si>
    <t>Бояков Иван Алексеевич</t>
  </si>
  <si>
    <t>Ручкин Михаил Дмитриевич</t>
  </si>
  <si>
    <t>Хашин Роман Дмитриевич</t>
  </si>
  <si>
    <t>Сушков Илья Максимович</t>
  </si>
  <si>
    <t>Молотилкин Дмитрий Романович</t>
  </si>
  <si>
    <t>Ананьин Захар Иванович</t>
  </si>
  <si>
    <t>Ченченков Илья Денисович</t>
  </si>
  <si>
    <t>Кочкин Степан Александрович</t>
  </si>
  <si>
    <t>Загребанцев Михаил Дмитриевич</t>
  </si>
  <si>
    <t>Уласов Савелий Андреевич</t>
  </si>
  <si>
    <t>г.НОРИЛЬСК</t>
  </si>
  <si>
    <t>Шаламай Мирослав Александрович</t>
  </si>
  <si>
    <t>Аржаной Вадим Евгеньевич</t>
  </si>
  <si>
    <t>Лысенко Демьян Андреевич</t>
  </si>
  <si>
    <t>Судак Максим Ярославович</t>
  </si>
  <si>
    <t>Якула Дмитрий Иванович</t>
  </si>
  <si>
    <t>Камышов Максим Александрович</t>
  </si>
  <si>
    <t>Кекю Даниил Константинович</t>
  </si>
  <si>
    <t>Нысанов Максим Муратович</t>
  </si>
  <si>
    <t>Мезин Сергей Викторович</t>
  </si>
  <si>
    <t>Ломанов Руслан Дмитриевич</t>
  </si>
  <si>
    <t>Дмитренко Михаил Николаевич</t>
  </si>
  <si>
    <t>Степанов Ярослав Денисович</t>
  </si>
  <si>
    <t>Бочкарёв Максим Евгеньевич</t>
  </si>
  <si>
    <t>ГолосОв Степан Дмитриевич</t>
  </si>
  <si>
    <t>Абрамчик Артемий Андреевич</t>
  </si>
  <si>
    <t>Беденко Антон Павлович</t>
  </si>
  <si>
    <t>Тонких Дмитрий Евгеньевич</t>
  </si>
  <si>
    <t>Аксенов Никита Евгеньевич</t>
  </si>
  <si>
    <t>Цыкунов Илья Владимирович</t>
  </si>
  <si>
    <t>Колбаса Матвей Петрович</t>
  </si>
  <si>
    <t>Алиев Даниил Александрович</t>
  </si>
  <si>
    <t>Череващенко Елисей Николаевич</t>
  </si>
  <si>
    <t>АБАНСКИЙ РАЙОН</t>
  </si>
  <si>
    <t>Уманцев Петр Романович</t>
  </si>
  <si>
    <t>Шамрин Александр Сергеевич</t>
  </si>
  <si>
    <t>Соловьёв Сергей Дмитриевич</t>
  </si>
  <si>
    <t>Голубев Даниил Вячеславович</t>
  </si>
  <si>
    <t xml:space="preserve"> Остюков Алексей Сергеевич</t>
  </si>
  <si>
    <t>КособУко Кирилл Николаевич</t>
  </si>
  <si>
    <t>Зайцев Матвей Алексеевич</t>
  </si>
  <si>
    <t>Жилинский Никита Сергеевич</t>
  </si>
  <si>
    <t>БАЛАХТИНСКИЙ РАЙОН</t>
  </si>
  <si>
    <t>Кутный Денис Александрович</t>
  </si>
  <si>
    <t>Биль Владислав Игоревич</t>
  </si>
  <si>
    <t>Жолобов Матвей Денисович</t>
  </si>
  <si>
    <t>Шнайдер Егор Романович</t>
  </si>
  <si>
    <t>Юдин Дмитрий Сергеевич</t>
  </si>
  <si>
    <t>Глуцкий Артур Павлович</t>
  </si>
  <si>
    <t>Беляев Иван Алексеевич</t>
  </si>
  <si>
    <t>Штуккерт Андрей Александрович</t>
  </si>
  <si>
    <t>Бугаев Константин Юрьевич</t>
  </si>
  <si>
    <t>Грун Данил Юрьевич</t>
  </si>
  <si>
    <t>Давыдов Дмитрий Владимирович</t>
  </si>
  <si>
    <t>Данилюк Максим Алексеевич</t>
  </si>
  <si>
    <t>ИбАтов Егор Русланович</t>
  </si>
  <si>
    <t>Кустов Иван Александрович</t>
  </si>
  <si>
    <t>Малютин Егор Валерьевич</t>
  </si>
  <si>
    <t>Чернявский Максим Романович</t>
  </si>
  <si>
    <t>ЕМЕЛЬЯНОВСКИЙ РАЙОН</t>
  </si>
  <si>
    <t>Вершинин Денис Александрович</t>
  </si>
  <si>
    <t>Васильков Максим Вадимович</t>
  </si>
  <si>
    <t>Шмидт Денис Евгеньевич</t>
  </si>
  <si>
    <t>Кусков Захар Романович</t>
  </si>
  <si>
    <t>Сокрутанов Иван Александрович</t>
  </si>
  <si>
    <t>Ульянов Иван Александрович</t>
  </si>
  <si>
    <t>Крылов Владимир Александрович</t>
  </si>
  <si>
    <t>Шевелев Игорь Вадимович</t>
  </si>
  <si>
    <t>Шаврин Роман Дмитриевич</t>
  </si>
  <si>
    <t>ДОрогов Кирилл Олегович</t>
  </si>
  <si>
    <t xml:space="preserve">Семенчуков Владислав Андреевич   </t>
  </si>
  <si>
    <t>СухалИтка Степан Андреевич</t>
  </si>
  <si>
    <t>РябкОв Данила Дмитриевич</t>
  </si>
  <si>
    <t>Райлян Егор Евгеньевич</t>
  </si>
  <si>
    <t>Павлов Даниил Андреевич</t>
  </si>
  <si>
    <t>Милевский Максим Сергеевич</t>
  </si>
  <si>
    <t>ЕРМАКОВСКИЙ РАЙОН</t>
  </si>
  <si>
    <t>Алтынцев Юрий Александрович</t>
  </si>
  <si>
    <t>Медведев Константин Алексеевич</t>
  </si>
  <si>
    <t>Коварин Кирилл Сергеевич</t>
  </si>
  <si>
    <t>Плотницкий Виктор Андреевич</t>
  </si>
  <si>
    <t>Ермолаев Илья Петрович</t>
  </si>
  <si>
    <t>Коварин Илья Алексеевич</t>
  </si>
  <si>
    <t>Тумат Данил Буянкович</t>
  </si>
  <si>
    <t>Хасанов Денис Фархатович</t>
  </si>
  <si>
    <t>Горохов Никита Антонович</t>
  </si>
  <si>
    <t>Матвеев Семен Алексеевич</t>
  </si>
  <si>
    <t>Мирланбеков Нурдоолот Мирланбекович</t>
  </si>
  <si>
    <t>Поздняков Аркадий Дмитриевич</t>
  </si>
  <si>
    <t>Егоров Максим Алексеевич</t>
  </si>
  <si>
    <t>Паушок Виталий Сергеевич</t>
  </si>
  <si>
    <t>Воробьев Максим Вячеславович</t>
  </si>
  <si>
    <t>Кульга Вадим Викторович</t>
  </si>
  <si>
    <t>ИРБЕЙСКИЙ РАЙОН</t>
  </si>
  <si>
    <t>Тиханович Максим Евгеньевич</t>
  </si>
  <si>
    <t>Морозов Тимофей Васильевич</t>
  </si>
  <si>
    <t>Ищенко Алексей Павлович</t>
  </si>
  <si>
    <t xml:space="preserve">Ронжин Сергей Сергеевич </t>
  </si>
  <si>
    <t>Рукосуев Кирилл Сергеевич</t>
  </si>
  <si>
    <t>Бугаец Роман Игоревич</t>
  </si>
  <si>
    <t>Иванов Александр Андреевич</t>
  </si>
  <si>
    <t>Сапожников Даниил Григорьевич</t>
  </si>
  <si>
    <t>Колбасов Данил Евгеньевич</t>
  </si>
  <si>
    <t>Воронов Владислав Юрьевич</t>
  </si>
  <si>
    <t>Старов Дмитрий Александрович</t>
  </si>
  <si>
    <t>Трипутин Денис Анатольевич</t>
  </si>
  <si>
    <t>Терентьев Олег Андреевич</t>
  </si>
  <si>
    <t>Медведев Максим Валерьевич</t>
  </si>
  <si>
    <t>Юдин Александр Геннадьевич</t>
  </si>
  <si>
    <t>Дежин Кирилл Александрович</t>
  </si>
  <si>
    <t>Байтуганов Ярослав Иванович</t>
  </si>
  <si>
    <t>Ашихмин Александр Артёмович</t>
  </si>
  <si>
    <t>Салимулин Максим Сергеевич</t>
  </si>
  <si>
    <t>Никифирович Евгений Витальевич</t>
  </si>
  <si>
    <t>Плотников Дмитрий Сергеевич</t>
  </si>
  <si>
    <t xml:space="preserve">Корепанов Александр Игоревич </t>
  </si>
  <si>
    <t xml:space="preserve">Шнайдер Александр Евгеньевич </t>
  </si>
  <si>
    <t>КУРАГИНСКИЙ РАЙОН</t>
  </si>
  <si>
    <t>Бердников Илья Николаевич</t>
  </si>
  <si>
    <t>Бышевский Артём Алексеевич</t>
  </si>
  <si>
    <t>Герман Денис Анатольевич</t>
  </si>
  <si>
    <t>Сальников Виктор Иванович</t>
  </si>
  <si>
    <t>Сафин Никита Артёмович</t>
  </si>
  <si>
    <t>Трифонов Савелий Сергеевич</t>
  </si>
  <si>
    <t>Швабенланд Игорь Александрович</t>
  </si>
  <si>
    <t>Елагин Сергей Владимирович</t>
  </si>
  <si>
    <t>Кононов Богдан Денисович</t>
  </si>
  <si>
    <t>Мартинович Марк Дмитриевич</t>
  </si>
  <si>
    <t>Бабанов Евгений Сергеевич</t>
  </si>
  <si>
    <t>Бабанов Сергей Сергеевич</t>
  </si>
  <si>
    <t>Лантинов Савелий Анатольевич</t>
  </si>
  <si>
    <t>Колмаков Иван Евгеньевич</t>
  </si>
  <si>
    <t>Гуськов Виктор Романович</t>
  </si>
  <si>
    <t>Цехош Эрнест Дмитриевич</t>
  </si>
  <si>
    <t>Животов Артем  Игоревич</t>
  </si>
  <si>
    <t>Тимофеев Егор Геннадьевич</t>
  </si>
  <si>
    <t>Белошапкин Степан Андреевич</t>
  </si>
  <si>
    <t>Заголько Арсений Алексеевич</t>
  </si>
  <si>
    <t>Киргинцев Артем Романович</t>
  </si>
  <si>
    <t>Майоров Александр Александрович</t>
  </si>
  <si>
    <t>Подопригоров Степан Сергеевич</t>
  </si>
  <si>
    <t>Карбушев Дмитрий Владимирович</t>
  </si>
  <si>
    <t>Катцын Данил Андреевич</t>
  </si>
  <si>
    <t>ИордАн Егор Иванович</t>
  </si>
  <si>
    <t>Клейнкхнехт Артем Дмитриевич</t>
  </si>
  <si>
    <t>Исаев Роман Владимирович</t>
  </si>
  <si>
    <t>Корнеев Николай Николаевич</t>
  </si>
  <si>
    <t>Денисенко Иван Максимович</t>
  </si>
  <si>
    <t>Скуртул Егор Алексеевич</t>
  </si>
  <si>
    <t>Шроо Тимур Петрович</t>
  </si>
  <si>
    <t>Гейс Матвей Игоревич</t>
  </si>
  <si>
    <t>Трофимов Тимур Павлович</t>
  </si>
  <si>
    <t>Бовшик Иван Русланович</t>
  </si>
  <si>
    <t>Терещенко Иван Александрович</t>
  </si>
  <si>
    <t xml:space="preserve">Щерба Максим Евгеньевич </t>
  </si>
  <si>
    <t>29.</t>
  </si>
  <si>
    <t>СЕВЕРО-ЕНИСЕЙСКИЙ МУНИЦИПАЛЬНЫЙ ОКРУГ</t>
  </si>
  <si>
    <t>Ульянцев Максим Андреевич</t>
  </si>
  <si>
    <t>Жуков Глеб Александрович</t>
  </si>
  <si>
    <t>Шевцов Владислав Константинович</t>
  </si>
  <si>
    <t>Салаходинов Вадим Валерьевич</t>
  </si>
  <si>
    <t>Алдушин Даниил Андреевич</t>
  </si>
  <si>
    <t>Гуляев Михаил Дмитриевич</t>
  </si>
  <si>
    <t>30.</t>
  </si>
  <si>
    <t>Билецкий Заир Абдувалиевич</t>
  </si>
  <si>
    <t>Бушуев Егор Владимирович</t>
  </si>
  <si>
    <t>Котов Владимир Витальевич</t>
  </si>
  <si>
    <t>Марангос Александр павлович</t>
  </si>
  <si>
    <t>Нидергаус Степан Владимирович</t>
  </si>
  <si>
    <t>Смотров Вадим Дмитриевич</t>
  </si>
  <si>
    <t>Федосенко Андрей Николаевич</t>
  </si>
  <si>
    <t>Шнайдер Никита Алексеевич</t>
  </si>
  <si>
    <t>31.</t>
  </si>
  <si>
    <t>Комаров Савелий Евгеньевич</t>
  </si>
  <si>
    <t>Бардин Иван Сергеевич</t>
  </si>
  <si>
    <t>Шевергин Матвей Максимович</t>
  </si>
  <si>
    <t>Ткачев Дмитрий Вячеславович</t>
  </si>
  <si>
    <t>Кирилкин Виктор Кириллович</t>
  </si>
  <si>
    <t>Лебедев Сергей Евгеньевич</t>
  </si>
  <si>
    <t>Кадакин Егор Артемович</t>
  </si>
  <si>
    <t>Голубков Ярослав Юрьевич</t>
  </si>
  <si>
    <t>БОЛЬШЕУЛУЙСКИЙ РАЙОН (В/К)</t>
  </si>
  <si>
    <t>Константинов Константин Александрович</t>
  </si>
  <si>
    <t>Морозов Александр Александрович</t>
  </si>
  <si>
    <t>Зибиров Антон Равилевич</t>
  </si>
  <si>
    <t>Козаченко Дмитрий Андреевич</t>
  </si>
  <si>
    <t>Власов Алексей Владимирович</t>
  </si>
  <si>
    <t>Амелькин Николай Николаевич</t>
  </si>
  <si>
    <t>Пулотов Денис Нурбекович</t>
  </si>
  <si>
    <t>Хомченков Сергей Юрьевич</t>
  </si>
  <si>
    <t>33.</t>
  </si>
  <si>
    <t>Центральный район г.Красноярск</t>
  </si>
  <si>
    <t>Орлов Егор Дмитриевич</t>
  </si>
  <si>
    <t>Фомушин Сергей Сергеевич</t>
  </si>
  <si>
    <t>Дедаш Егор Максимович</t>
  </si>
  <si>
    <t>Мурзабаев Тимур Романович</t>
  </si>
  <si>
    <t>Ульянов Максим Алексеевич</t>
  </si>
  <si>
    <t>Кузургашев Никита Вячеславович</t>
  </si>
  <si>
    <t>Леонович Илья Сергеевич</t>
  </si>
  <si>
    <t>Семачков Егор Геннадьевич</t>
  </si>
  <si>
    <t>Петросян Эдик Вилсонович</t>
  </si>
  <si>
    <t>Никаддров Артемий Александрович</t>
  </si>
  <si>
    <t>Зайцев Александр Андреевич</t>
  </si>
  <si>
    <t>Кожеко Кирилл Сергеевич</t>
  </si>
  <si>
    <t>Шкельтин Матвей Алексеевич</t>
  </si>
  <si>
    <t>Соснов Тимофей Юрьевич</t>
  </si>
  <si>
    <t>Шакаров Данил Анарович</t>
  </si>
  <si>
    <t>34.</t>
  </si>
  <si>
    <t>МИНУСИНСКИЙ РАЙОН</t>
  </si>
  <si>
    <t>Губенко Роман Викторович</t>
  </si>
  <si>
    <t>Драгин Иван Алексеевич</t>
  </si>
  <si>
    <t>Казачек Егор Сергеевич</t>
  </si>
  <si>
    <t>Лемешко Андрей Александрович</t>
  </si>
  <si>
    <t>Фомин Арсений Вячеславович</t>
  </si>
  <si>
    <t>Артяков Егор Викторович</t>
  </si>
  <si>
    <t>Пупков Александр Алексеевич</t>
  </si>
  <si>
    <t>Огурцов Егор Евгеньевич</t>
  </si>
  <si>
    <t>15  мая 2025 года                                                                               г.Красноярск</t>
  </si>
  <si>
    <t>отказ</t>
  </si>
  <si>
    <t>КАРАТУЗСКИЙ МУНИЦИПАЛЬНЫЙ ОКРУГ</t>
  </si>
  <si>
    <t>НАЗАРОВСКИЙ МУНИЦИПАЛЬНЫЙ ОКРУГ</t>
  </si>
  <si>
    <t>г.МИНУСИНСК</t>
  </si>
  <si>
    <t>в/к</t>
  </si>
  <si>
    <t>В/К</t>
  </si>
  <si>
    <t>Кашмов Тимофей Юрьевич</t>
  </si>
  <si>
    <t>Дорогов Кирилл Олегович</t>
  </si>
  <si>
    <t>Сухалитка Степан Андреевич</t>
  </si>
  <si>
    <t>Рябков Данила Дмитриевич</t>
  </si>
  <si>
    <t>Дондо Дмитрий Викторович</t>
  </si>
  <si>
    <t>Кочугов Данила Андреевич</t>
  </si>
  <si>
    <t>Кособуко Кирилл Николаевич</t>
  </si>
  <si>
    <t>ГЛАВНЫЙ СУДЬЯ</t>
  </si>
  <si>
    <t>ИТОГОВЫЙ ПРОТОКОЛ (НЕПОЛНАЯ РАЗБОРКА И СБОРКА АВТОМАТА АК-74)</t>
  </si>
  <si>
    <t xml:space="preserve">    Спартакиада молодежи допризывного возраста Красноярского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</si>
</sst>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62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Unicode MS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b/>
      <sz val="22"/>
      <name val="Bookman Old Style"/>
      <family val="1"/>
      <charset val="204"/>
    </font>
    <font>
      <b/>
      <i/>
      <sz val="16"/>
      <name val="Arial"/>
      <family val="2"/>
      <charset val="204"/>
    </font>
    <font>
      <sz val="13"/>
      <name val="Times New Roman"/>
      <family val="1"/>
      <charset val="204"/>
    </font>
    <font>
      <sz val="11"/>
      <color theme="1"/>
      <name val="Bookman Old Style"/>
      <family val="1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b/>
      <sz val="14"/>
      <name val="Arial Unicode MS"/>
      <family val="2"/>
      <charset val="204"/>
    </font>
    <font>
      <b/>
      <sz val="16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Bookman Old Styl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4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0" xfId="1" applyFont="1" applyAlignment="1">
      <alignment vertical="center" wrapText="1"/>
    </xf>
    <xf numFmtId="0" fontId="10" fillId="0" borderId="0" xfId="0" applyFont="1" applyAlignment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0" xfId="0" applyFont="1" applyBorder="1"/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" fontId="23" fillId="0" borderId="16" xfId="0" applyNumberFormat="1" applyFont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left" vertical="center"/>
    </xf>
    <xf numFmtId="0" fontId="26" fillId="0" borderId="23" xfId="0" applyFont="1" applyFill="1" applyBorder="1"/>
    <xf numFmtId="0" fontId="27" fillId="0" borderId="23" xfId="0" applyFont="1" applyBorder="1"/>
    <xf numFmtId="0" fontId="27" fillId="0" borderId="24" xfId="0" applyFont="1" applyBorder="1"/>
    <xf numFmtId="0" fontId="1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26" fillId="0" borderId="2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/>
    </xf>
    <xf numFmtId="1" fontId="1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8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2" borderId="1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9" fillId="0" borderId="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2" fontId="17" fillId="0" borderId="0" xfId="0" applyNumberFormat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21" fillId="0" borderId="37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0" fontId="12" fillId="0" borderId="0" xfId="0" applyFont="1"/>
    <xf numFmtId="0" fontId="8" fillId="2" borderId="20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4" fontId="17" fillId="0" borderId="39" xfId="0" applyNumberFormat="1" applyFont="1" applyFill="1" applyBorder="1" applyAlignment="1">
      <alignment horizontal="center" vertical="center"/>
    </xf>
    <xf numFmtId="2" fontId="17" fillId="0" borderId="39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34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4" fontId="17" fillId="3" borderId="0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3" fontId="11" fillId="3" borderId="37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33" fillId="3" borderId="8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33" fillId="3" borderId="1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3" fillId="3" borderId="34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/>
    </xf>
    <xf numFmtId="4" fontId="17" fillId="3" borderId="10" xfId="0" applyNumberFormat="1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wrapText="1"/>
    </xf>
    <xf numFmtId="4" fontId="17" fillId="0" borderId="45" xfId="0" applyNumberFormat="1" applyFont="1" applyFill="1" applyBorder="1" applyAlignment="1">
      <alignment horizontal="center" vertical="center"/>
    </xf>
    <xf numFmtId="0" fontId="37" fillId="0" borderId="0" xfId="0" applyFont="1"/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vertical="center"/>
    </xf>
    <xf numFmtId="4" fontId="11" fillId="0" borderId="39" xfId="0" applyNumberFormat="1" applyFont="1" applyFill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/>
    </xf>
    <xf numFmtId="3" fontId="11" fillId="0" borderId="39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33" fillId="0" borderId="3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/>
    </xf>
    <xf numFmtId="0" fontId="33" fillId="0" borderId="3" xfId="0" applyFont="1" applyFill="1" applyBorder="1" applyAlignment="1"/>
    <xf numFmtId="0" fontId="39" fillId="0" borderId="3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/>
    </xf>
    <xf numFmtId="0" fontId="33" fillId="0" borderId="3" xfId="0" applyFont="1" applyBorder="1" applyAlignment="1">
      <alignment horizontal="left" vertical="center"/>
    </xf>
    <xf numFmtId="0" fontId="39" fillId="0" borderId="3" xfId="0" applyFont="1" applyFill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4" fillId="0" borderId="39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/>
    <xf numFmtId="0" fontId="33" fillId="0" borderId="5" xfId="0" applyFont="1" applyFill="1" applyBorder="1" applyAlignment="1"/>
    <xf numFmtId="0" fontId="33" fillId="0" borderId="5" xfId="0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36" xfId="0" applyFont="1" applyFill="1" applyBorder="1" applyAlignment="1">
      <alignment vertical="center"/>
    </xf>
    <xf numFmtId="0" fontId="15" fillId="0" borderId="35" xfId="0" applyFont="1" applyFill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4" fontId="11" fillId="0" borderId="45" xfId="0" applyNumberFormat="1" applyFont="1" applyFill="1" applyBorder="1" applyAlignment="1">
      <alignment horizontal="center" vertical="center"/>
    </xf>
    <xf numFmtId="3" fontId="11" fillId="0" borderId="47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33" fillId="0" borderId="10" xfId="0" applyFont="1" applyFill="1" applyBorder="1" applyAlignment="1"/>
    <xf numFmtId="0" fontId="9" fillId="0" borderId="42" xfId="0" applyFont="1" applyFill="1" applyBorder="1" applyAlignment="1">
      <alignment vertical="center"/>
    </xf>
    <xf numFmtId="0" fontId="39" fillId="0" borderId="5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horizontal="left" vertical="center"/>
    </xf>
    <xf numFmtId="0" fontId="39" fillId="0" borderId="5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/>
    </xf>
    <xf numFmtId="0" fontId="33" fillId="0" borderId="5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34" fillId="0" borderId="39" xfId="0" applyFont="1" applyFill="1" applyBorder="1" applyAlignment="1">
      <alignment vertical="center" wrapText="1"/>
    </xf>
    <xf numFmtId="0" fontId="34" fillId="0" borderId="39" xfId="0" applyFont="1" applyFill="1" applyBorder="1" applyAlignment="1"/>
    <xf numFmtId="0" fontId="33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10" fillId="0" borderId="48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1" fontId="19" fillId="0" borderId="24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11" fillId="0" borderId="2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" fontId="19" fillId="0" borderId="32" xfId="0" applyNumberFormat="1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1" fontId="12" fillId="0" borderId="36" xfId="0" applyNumberFormat="1" applyFont="1" applyBorder="1" applyAlignment="1">
      <alignment horizontal="center" vertical="center" wrapText="1"/>
    </xf>
    <xf numFmtId="2" fontId="34" fillId="0" borderId="46" xfId="0" applyNumberFormat="1" applyFont="1" applyFill="1" applyBorder="1" applyAlignment="1">
      <alignment horizontal="left" vertical="center" wrapText="1"/>
    </xf>
    <xf numFmtId="2" fontId="34" fillId="0" borderId="3" xfId="0" applyNumberFormat="1" applyFont="1" applyFill="1" applyBorder="1" applyAlignment="1">
      <alignment horizontal="left" vertical="center" wrapText="1"/>
    </xf>
    <xf numFmtId="2" fontId="33" fillId="0" borderId="3" xfId="0" applyNumberFormat="1" applyFont="1" applyFill="1" applyBorder="1" applyAlignment="1">
      <alignment horizontal="left" vertical="center" wrapText="1"/>
    </xf>
    <xf numFmtId="2" fontId="33" fillId="0" borderId="1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26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2" borderId="23" xfId="0" applyNumberFormat="1" applyFont="1" applyFill="1" applyBorder="1" applyAlignment="1">
      <alignment horizontal="center"/>
    </xf>
    <xf numFmtId="0" fontId="36" fillId="2" borderId="23" xfId="0" applyFont="1" applyFill="1" applyBorder="1" applyAlignment="1">
      <alignment horizontal="center"/>
    </xf>
    <xf numFmtId="0" fontId="41" fillId="0" borderId="28" xfId="0" applyFont="1" applyBorder="1" applyAlignment="1">
      <alignment horizontal="center"/>
    </xf>
    <xf numFmtId="0" fontId="36" fillId="2" borderId="28" xfId="0" applyFont="1" applyFill="1" applyBorder="1" applyAlignment="1">
      <alignment horizontal="center"/>
    </xf>
    <xf numFmtId="0" fontId="36" fillId="2" borderId="28" xfId="0" applyNumberFormat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2" fontId="44" fillId="0" borderId="60" xfId="0" applyNumberFormat="1" applyFont="1" applyFill="1" applyBorder="1" applyAlignment="1">
      <alignment horizontal="left" vertical="top" wrapText="1"/>
    </xf>
    <xf numFmtId="2" fontId="44" fillId="0" borderId="60" xfId="0" applyNumberFormat="1" applyFont="1" applyFill="1" applyBorder="1" applyAlignment="1">
      <alignment horizontal="left" vertical="top"/>
    </xf>
    <xf numFmtId="0" fontId="44" fillId="0" borderId="6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" fontId="17" fillId="0" borderId="38" xfId="0" applyNumberFormat="1" applyFont="1" applyFill="1" applyBorder="1" applyAlignment="1">
      <alignment horizontal="center" vertical="center"/>
    </xf>
    <xf numFmtId="4" fontId="17" fillId="0" borderId="39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center" vertical="center"/>
    </xf>
    <xf numFmtId="14" fontId="16" fillId="0" borderId="3" xfId="0" applyNumberFormat="1" applyFont="1" applyFill="1" applyBorder="1" applyAlignment="1">
      <alignment vertical="center"/>
    </xf>
    <xf numFmtId="0" fontId="34" fillId="0" borderId="39" xfId="0" applyFont="1" applyFill="1" applyBorder="1" applyAlignment="1">
      <alignment horizontal="left" vertical="center" wrapText="1"/>
    </xf>
    <xf numFmtId="14" fontId="37" fillId="0" borderId="3" xfId="0" applyNumberFormat="1" applyFont="1" applyFill="1" applyBorder="1" applyAlignment="1">
      <alignment horizontal="center" vertical="center" wrapText="1"/>
    </xf>
    <xf numFmtId="14" fontId="48" fillId="0" borderId="3" xfId="0" applyNumberFormat="1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0" fontId="39" fillId="0" borderId="43" xfId="0" applyFont="1" applyFill="1" applyBorder="1" applyAlignment="1">
      <alignment vertical="center" wrapText="1"/>
    </xf>
    <xf numFmtId="14" fontId="37" fillId="0" borderId="3" xfId="0" applyNumberFormat="1" applyFont="1" applyBorder="1" applyAlignment="1">
      <alignment horizontal="center" vertical="center" wrapText="1"/>
    </xf>
    <xf numFmtId="0" fontId="33" fillId="0" borderId="43" xfId="0" applyFont="1" applyFill="1" applyBorder="1" applyAlignment="1">
      <alignment vertical="center" wrapText="1"/>
    </xf>
    <xf numFmtId="14" fontId="38" fillId="0" borderId="3" xfId="0" applyNumberFormat="1" applyFont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justify" vertical="center" wrapText="1"/>
    </xf>
    <xf numFmtId="14" fontId="3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14" fontId="32" fillId="0" borderId="3" xfId="0" applyNumberFormat="1" applyFont="1" applyBorder="1" applyAlignment="1">
      <alignment vertical="center" wrapText="1"/>
    </xf>
    <xf numFmtId="0" fontId="33" fillId="0" borderId="43" xfId="0" applyFont="1" applyFill="1" applyBorder="1" applyAlignment="1">
      <alignment horizontal="left" vertical="center" wrapText="1"/>
    </xf>
    <xf numFmtId="14" fontId="49" fillId="0" borderId="3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4" fontId="30" fillId="0" borderId="3" xfId="0" applyNumberFormat="1" applyFont="1" applyFill="1" applyBorder="1" applyAlignment="1">
      <alignment vertical="center"/>
    </xf>
    <xf numFmtId="14" fontId="30" fillId="0" borderId="3" xfId="0" applyNumberFormat="1" applyFont="1" applyFill="1" applyBorder="1" applyAlignment="1">
      <alignment vertical="center" wrapText="1"/>
    </xf>
    <xf numFmtId="14" fontId="16" fillId="0" borderId="3" xfId="0" applyNumberFormat="1" applyFont="1" applyFill="1" applyBorder="1" applyAlignment="1">
      <alignment vertical="center" wrapText="1"/>
    </xf>
    <xf numFmtId="14" fontId="10" fillId="0" borderId="0" xfId="0" applyNumberFormat="1" applyFont="1" applyBorder="1" applyAlignment="1">
      <alignment horizontal="center" vertical="center"/>
    </xf>
    <xf numFmtId="0" fontId="39" fillId="0" borderId="3" xfId="0" applyFont="1" applyFill="1" applyBorder="1" applyAlignment="1">
      <alignment horizontal="left" wrapText="1"/>
    </xf>
    <xf numFmtId="14" fontId="50" fillId="0" borderId="3" xfId="0" applyNumberFormat="1" applyFont="1" applyFill="1" applyBorder="1" applyAlignment="1">
      <alignment horizontal="center" wrapText="1"/>
    </xf>
    <xf numFmtId="0" fontId="33" fillId="0" borderId="3" xfId="0" applyFont="1" applyFill="1" applyBorder="1" applyAlignment="1">
      <alignment horizontal="left" wrapText="1"/>
    </xf>
    <xf numFmtId="14" fontId="51" fillId="0" borderId="3" xfId="0" applyNumberFormat="1" applyFont="1" applyFill="1" applyBorder="1" applyAlignment="1">
      <alignment horizontal="center"/>
    </xf>
    <xf numFmtId="0" fontId="33" fillId="0" borderId="3" xfId="0" applyFont="1" applyFill="1" applyBorder="1" applyAlignment="1">
      <alignment horizontal="justify" vertical="center" wrapText="1"/>
    </xf>
    <xf numFmtId="0" fontId="34" fillId="0" borderId="0" xfId="0" applyFont="1" applyFill="1" applyAlignment="1"/>
    <xf numFmtId="0" fontId="11" fillId="0" borderId="0" xfId="0" applyFont="1" applyFill="1" applyBorder="1" applyAlignment="1">
      <alignment vertical="center"/>
    </xf>
    <xf numFmtId="14" fontId="52" fillId="0" borderId="3" xfId="0" applyNumberFormat="1" applyFont="1" applyFill="1" applyBorder="1" applyAlignment="1">
      <alignment horizontal="center" vertical="center" wrapText="1"/>
    </xf>
    <xf numFmtId="14" fontId="53" fillId="0" borderId="3" xfId="0" applyNumberFormat="1" applyFont="1" applyFill="1" applyBorder="1" applyAlignment="1">
      <alignment horizontal="center" vertical="center" wrapText="1"/>
    </xf>
    <xf numFmtId="14" fontId="16" fillId="0" borderId="19" xfId="0" applyNumberFormat="1" applyFont="1" applyFill="1" applyBorder="1" applyAlignment="1">
      <alignment vertical="center"/>
    </xf>
    <xf numFmtId="0" fontId="39" fillId="0" borderId="3" xfId="0" applyFont="1" applyFill="1" applyBorder="1" applyAlignment="1">
      <alignment wrapText="1"/>
    </xf>
    <xf numFmtId="0" fontId="39" fillId="0" borderId="3" xfId="0" applyFont="1" applyFill="1" applyBorder="1"/>
    <xf numFmtId="14" fontId="37" fillId="0" borderId="3" xfId="0" applyNumberFormat="1" applyFont="1" applyFill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4" fontId="53" fillId="0" borderId="0" xfId="0" applyNumberFormat="1" applyFont="1" applyBorder="1" applyAlignment="1">
      <alignment horizontal="center" vertical="center" wrapText="1"/>
    </xf>
    <xf numFmtId="14" fontId="52" fillId="0" borderId="3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vertical="center"/>
    </xf>
    <xf numFmtId="14" fontId="52" fillId="0" borderId="3" xfId="0" applyNumberFormat="1" applyFont="1" applyFill="1" applyBorder="1" applyAlignment="1">
      <alignment horizontal="left" vertical="center" wrapText="1"/>
    </xf>
    <xf numFmtId="2" fontId="17" fillId="0" borderId="39" xfId="0" applyNumberFormat="1" applyFont="1" applyFill="1" applyBorder="1" applyAlignment="1">
      <alignment vertical="center"/>
    </xf>
    <xf numFmtId="164" fontId="6" fillId="0" borderId="39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4" fontId="17" fillId="0" borderId="8" xfId="0" applyNumberFormat="1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14" fontId="52" fillId="0" borderId="5" xfId="0" applyNumberFormat="1" applyFont="1" applyFill="1" applyBorder="1" applyAlignment="1">
      <alignment horizontal="left" vertical="center" wrapText="1"/>
    </xf>
    <xf numFmtId="14" fontId="52" fillId="0" borderId="10" xfId="0" applyNumberFormat="1" applyFont="1" applyFill="1" applyBorder="1" applyAlignment="1">
      <alignment horizontal="left" vertical="center" wrapText="1"/>
    </xf>
    <xf numFmtId="0" fontId="54" fillId="0" borderId="39" xfId="0" applyFont="1" applyFill="1" applyBorder="1" applyAlignment="1">
      <alignment vertical="center"/>
    </xf>
    <xf numFmtId="14" fontId="37" fillId="0" borderId="5" xfId="0" applyNumberFormat="1" applyFont="1" applyFill="1" applyBorder="1" applyAlignment="1">
      <alignment horizontal="center" vertical="center" wrapText="1"/>
    </xf>
    <xf numFmtId="14" fontId="37" fillId="0" borderId="10" xfId="0" applyNumberFormat="1" applyFont="1" applyFill="1" applyBorder="1" applyAlignment="1">
      <alignment horizontal="center" vertical="center" wrapText="1"/>
    </xf>
    <xf numFmtId="3" fontId="11" fillId="0" borderId="39" xfId="0" applyNumberFormat="1" applyFont="1" applyFill="1" applyBorder="1" applyAlignment="1">
      <alignment vertical="center"/>
    </xf>
    <xf numFmtId="14" fontId="49" fillId="0" borderId="5" xfId="0" applyNumberFormat="1" applyFont="1" applyFill="1" applyBorder="1" applyAlignment="1">
      <alignment vertical="center"/>
    </xf>
    <xf numFmtId="14" fontId="49" fillId="0" borderId="10" xfId="0" applyNumberFormat="1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vertical="center"/>
    </xf>
    <xf numFmtId="0" fontId="33" fillId="0" borderId="25" xfId="0" applyFont="1" applyFill="1" applyBorder="1" applyAlignment="1">
      <alignment horizontal="left" vertical="center" wrapText="1"/>
    </xf>
    <xf numFmtId="14" fontId="52" fillId="0" borderId="63" xfId="0" applyNumberFormat="1" applyFont="1" applyFill="1" applyBorder="1" applyAlignment="1">
      <alignment horizontal="left" vertical="center" wrapText="1"/>
    </xf>
    <xf numFmtId="4" fontId="17" fillId="0" borderId="63" xfId="0" applyNumberFormat="1" applyFont="1" applyFill="1" applyBorder="1" applyAlignment="1">
      <alignment horizontal="center" vertical="center"/>
    </xf>
    <xf numFmtId="2" fontId="17" fillId="0" borderId="63" xfId="0" applyNumberFormat="1" applyFont="1" applyFill="1" applyBorder="1" applyAlignment="1">
      <alignment horizontal="center" vertical="center"/>
    </xf>
    <xf numFmtId="4" fontId="11" fillId="0" borderId="63" xfId="0" applyNumberFormat="1" applyFont="1" applyFill="1" applyBorder="1" applyAlignment="1">
      <alignment horizontal="center" vertical="center"/>
    </xf>
    <xf numFmtId="164" fontId="6" fillId="0" borderId="63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vertical="center"/>
    </xf>
    <xf numFmtId="0" fontId="33" fillId="0" borderId="10" xfId="0" applyFon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14" fontId="48" fillId="0" borderId="5" xfId="0" applyNumberFormat="1" applyFont="1" applyFill="1" applyBorder="1" applyAlignment="1">
      <alignment horizontal="left" vertical="center" wrapText="1"/>
    </xf>
    <xf numFmtId="14" fontId="48" fillId="0" borderId="10" xfId="0" applyNumberFormat="1" applyFont="1" applyFill="1" applyBorder="1" applyAlignment="1">
      <alignment horizontal="left" vertical="center" wrapText="1"/>
    </xf>
    <xf numFmtId="0" fontId="39" fillId="0" borderId="42" xfId="0" applyFont="1" applyFill="1" applyBorder="1" applyAlignment="1">
      <alignment vertical="center" wrapText="1"/>
    </xf>
    <xf numFmtId="14" fontId="37" fillId="0" borderId="5" xfId="0" applyNumberFormat="1" applyFont="1" applyBorder="1" applyAlignment="1">
      <alignment horizontal="center" vertical="center" wrapText="1"/>
    </xf>
    <xf numFmtId="0" fontId="39" fillId="0" borderId="44" xfId="0" applyFont="1" applyFill="1" applyBorder="1" applyAlignment="1">
      <alignment vertical="center" wrapText="1"/>
    </xf>
    <xf numFmtId="14" fontId="37" fillId="0" borderId="10" xfId="0" applyNumberFormat="1" applyFont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justify" vertical="center" wrapText="1"/>
    </xf>
    <xf numFmtId="14" fontId="38" fillId="0" borderId="5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justify" vertical="center" wrapText="1"/>
    </xf>
    <xf numFmtId="14" fontId="38" fillId="0" borderId="10" xfId="0" applyNumberFormat="1" applyFont="1" applyFill="1" applyBorder="1" applyAlignment="1">
      <alignment horizontal="center" vertical="center" wrapText="1"/>
    </xf>
    <xf numFmtId="14" fontId="32" fillId="0" borderId="5" xfId="0" applyNumberFormat="1" applyFont="1" applyBorder="1" applyAlignment="1">
      <alignment vertical="center" wrapText="1"/>
    </xf>
    <xf numFmtId="14" fontId="32" fillId="0" borderId="10" xfId="0" applyNumberFormat="1" applyFont="1" applyBorder="1" applyAlignment="1">
      <alignment vertical="center" wrapText="1"/>
    </xf>
    <xf numFmtId="0" fontId="39" fillId="0" borderId="42" xfId="0" applyFont="1" applyFill="1" applyBorder="1" applyAlignment="1">
      <alignment horizontal="left" vertical="center" wrapText="1"/>
    </xf>
    <xf numFmtId="14" fontId="38" fillId="0" borderId="5" xfId="0" applyNumberFormat="1" applyFont="1" applyBorder="1" applyAlignment="1">
      <alignment horizontal="center" vertical="center" wrapText="1"/>
    </xf>
    <xf numFmtId="0" fontId="33" fillId="0" borderId="44" xfId="0" applyFont="1" applyFill="1" applyBorder="1" applyAlignment="1">
      <alignment horizontal="left" vertical="center" wrapText="1"/>
    </xf>
    <xf numFmtId="0" fontId="33" fillId="0" borderId="42" xfId="0" applyFont="1" applyFill="1" applyBorder="1" applyAlignment="1">
      <alignment vertical="center" wrapText="1"/>
    </xf>
    <xf numFmtId="14" fontId="10" fillId="0" borderId="10" xfId="0" applyNumberFormat="1" applyFont="1" applyBorder="1" applyAlignment="1">
      <alignment horizontal="center" vertical="center"/>
    </xf>
    <xf numFmtId="14" fontId="30" fillId="0" borderId="5" xfId="0" applyNumberFormat="1" applyFont="1" applyFill="1" applyBorder="1" applyAlignment="1">
      <alignment vertical="center"/>
    </xf>
    <xf numFmtId="14" fontId="30" fillId="0" borderId="10" xfId="0" applyNumberFormat="1" applyFont="1" applyFill="1" applyBorder="1" applyAlignment="1">
      <alignment vertical="center"/>
    </xf>
    <xf numFmtId="14" fontId="16" fillId="0" borderId="5" xfId="0" applyNumberFormat="1" applyFont="1" applyFill="1" applyBorder="1" applyAlignment="1">
      <alignment vertical="center" wrapText="1"/>
    </xf>
    <xf numFmtId="0" fontId="33" fillId="3" borderId="10" xfId="0" applyFont="1" applyFill="1" applyBorder="1" applyAlignment="1"/>
    <xf numFmtId="0" fontId="16" fillId="3" borderId="10" xfId="0" applyFont="1" applyFill="1" applyBorder="1" applyAlignment="1">
      <alignment vertical="center"/>
    </xf>
    <xf numFmtId="0" fontId="39" fillId="0" borderId="5" xfId="0" applyFont="1" applyFill="1" applyBorder="1" applyAlignment="1">
      <alignment horizontal="left" wrapText="1"/>
    </xf>
    <xf numFmtId="14" fontId="50" fillId="0" borderId="5" xfId="0" applyNumberFormat="1" applyFont="1" applyFill="1" applyBorder="1" applyAlignment="1">
      <alignment horizontal="center" wrapText="1"/>
    </xf>
    <xf numFmtId="0" fontId="33" fillId="0" borderId="10" xfId="0" applyFont="1" applyFill="1" applyBorder="1" applyAlignment="1">
      <alignment horizontal="left" wrapText="1"/>
    </xf>
    <xf numFmtId="14" fontId="51" fillId="0" borderId="10" xfId="0" applyNumberFormat="1" applyFont="1" applyFill="1" applyBorder="1" applyAlignment="1">
      <alignment horizontal="center"/>
    </xf>
    <xf numFmtId="0" fontId="33" fillId="0" borderId="5" xfId="0" applyFont="1" applyFill="1" applyBorder="1" applyAlignment="1">
      <alignment horizontal="justify" vertical="center" wrapText="1"/>
    </xf>
    <xf numFmtId="14" fontId="52" fillId="0" borderId="5" xfId="0" applyNumberFormat="1" applyFont="1" applyFill="1" applyBorder="1" applyAlignment="1">
      <alignment horizontal="center" vertical="center" wrapText="1"/>
    </xf>
    <xf numFmtId="14" fontId="53" fillId="0" borderId="10" xfId="0" applyNumberFormat="1" applyFont="1" applyFill="1" applyBorder="1" applyAlignment="1">
      <alignment horizontal="center" vertical="center" wrapText="1"/>
    </xf>
    <xf numFmtId="14" fontId="16" fillId="0" borderId="18" xfId="0" applyNumberFormat="1" applyFont="1" applyFill="1" applyBorder="1" applyAlignment="1">
      <alignment vertical="center"/>
    </xf>
    <xf numFmtId="14" fontId="16" fillId="0" borderId="20" xfId="0" applyNumberFormat="1" applyFont="1" applyFill="1" applyBorder="1" applyAlignment="1">
      <alignment vertical="center"/>
    </xf>
    <xf numFmtId="0" fontId="39" fillId="0" borderId="5" xfId="0" applyFont="1" applyFill="1" applyBorder="1" applyAlignment="1">
      <alignment wrapText="1"/>
    </xf>
    <xf numFmtId="0" fontId="39" fillId="0" borderId="10" xfId="0" applyFont="1" applyFill="1" applyBorder="1"/>
    <xf numFmtId="14" fontId="37" fillId="0" borderId="5" xfId="0" applyNumberFormat="1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vertical="center"/>
    </xf>
    <xf numFmtId="0" fontId="33" fillId="3" borderId="10" xfId="0" applyFont="1" applyFill="1" applyBorder="1" applyAlignment="1">
      <alignment horizontal="left" vertical="center" wrapText="1"/>
    </xf>
    <xf numFmtId="14" fontId="37" fillId="3" borderId="10" xfId="0" applyNumberFormat="1" applyFont="1" applyFill="1" applyBorder="1" applyAlignment="1">
      <alignment horizontal="left" vertical="center" wrapText="1"/>
    </xf>
    <xf numFmtId="14" fontId="53" fillId="0" borderId="5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/>
    </xf>
    <xf numFmtId="14" fontId="52" fillId="0" borderId="5" xfId="0" applyNumberFormat="1" applyFont="1" applyFill="1" applyBorder="1" applyAlignment="1">
      <alignment vertical="center" wrapText="1"/>
    </xf>
    <xf numFmtId="14" fontId="52" fillId="0" borderId="10" xfId="0" applyNumberFormat="1" applyFont="1" applyFill="1" applyBorder="1" applyAlignment="1">
      <alignment vertical="center" wrapText="1"/>
    </xf>
    <xf numFmtId="14" fontId="52" fillId="0" borderId="10" xfId="0" applyNumberFormat="1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vertical="center"/>
    </xf>
    <xf numFmtId="0" fontId="39" fillId="3" borderId="10" xfId="0" applyFont="1" applyFill="1" applyBorder="1" applyAlignment="1">
      <alignment vertical="center" wrapText="1"/>
    </xf>
    <xf numFmtId="0" fontId="6" fillId="0" borderId="61" xfId="0" applyFont="1" applyFill="1" applyBorder="1" applyAlignment="1">
      <alignment vertical="center"/>
    </xf>
    <xf numFmtId="0" fontId="9" fillId="0" borderId="64" xfId="0" applyFont="1" applyFill="1" applyBorder="1" applyAlignment="1">
      <alignment horizontal="center" vertical="center"/>
    </xf>
    <xf numFmtId="14" fontId="52" fillId="0" borderId="0" xfId="0" applyNumberFormat="1" applyFont="1" applyFill="1" applyBorder="1" applyAlignment="1">
      <alignment horizontal="left" vertical="center" wrapText="1"/>
    </xf>
    <xf numFmtId="14" fontId="52" fillId="0" borderId="36" xfId="0" applyNumberFormat="1" applyFont="1" applyFill="1" applyBorder="1" applyAlignment="1">
      <alignment horizontal="left" vertical="center" wrapText="1"/>
    </xf>
    <xf numFmtId="4" fontId="11" fillId="0" borderId="27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19" fillId="0" borderId="19" xfId="0" applyNumberFormat="1" applyFont="1" applyBorder="1" applyAlignment="1">
      <alignment horizontal="center" vertical="center"/>
    </xf>
    <xf numFmtId="164" fontId="19" fillId="0" borderId="20" xfId="0" applyNumberFormat="1" applyFont="1" applyBorder="1" applyAlignment="1">
      <alignment horizontal="center" vertical="center"/>
    </xf>
    <xf numFmtId="164" fontId="19" fillId="0" borderId="50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0" fillId="0" borderId="63" xfId="0" applyFont="1" applyBorder="1"/>
    <xf numFmtId="0" fontId="10" fillId="0" borderId="57" xfId="0" applyFont="1" applyBorder="1"/>
    <xf numFmtId="0" fontId="19" fillId="0" borderId="28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38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vertical="center"/>
    </xf>
    <xf numFmtId="0" fontId="33" fillId="0" borderId="7" xfId="0" applyFont="1" applyFill="1" applyBorder="1" applyAlignment="1">
      <alignment horizontal="left" vertical="center" wrapText="1"/>
    </xf>
    <xf numFmtId="14" fontId="52" fillId="0" borderId="7" xfId="0" applyNumberFormat="1" applyFont="1" applyFill="1" applyBorder="1" applyAlignment="1">
      <alignment horizontal="left" vertical="center" wrapText="1"/>
    </xf>
    <xf numFmtId="0" fontId="9" fillId="3" borderId="43" xfId="0" applyFont="1" applyFill="1" applyBorder="1" applyAlignment="1">
      <alignment vertical="center"/>
    </xf>
    <xf numFmtId="0" fontId="33" fillId="3" borderId="7" xfId="0" applyFont="1" applyFill="1" applyBorder="1" applyAlignment="1">
      <alignment horizontal="left" vertical="center" wrapText="1"/>
    </xf>
    <xf numFmtId="14" fontId="52" fillId="3" borderId="0" xfId="0" applyNumberFormat="1" applyFont="1" applyFill="1" applyBorder="1" applyAlignment="1">
      <alignment horizontal="left" vertical="center" wrapText="1"/>
    </xf>
    <xf numFmtId="0" fontId="9" fillId="0" borderId="56" xfId="0" applyFont="1" applyFill="1" applyBorder="1" applyAlignment="1">
      <alignment horizontal="center" vertical="center"/>
    </xf>
    <xf numFmtId="3" fontId="11" fillId="0" borderId="57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4" fontId="17" fillId="0" borderId="5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2" fontId="17" fillId="0" borderId="38" xfId="0" applyNumberFormat="1" applyFont="1" applyFill="1" applyBorder="1" applyAlignment="1">
      <alignment horizontal="center" vertical="center"/>
    </xf>
    <xf numFmtId="2" fontId="17" fillId="0" borderId="39" xfId="0" applyNumberFormat="1" applyFont="1" applyFill="1" applyBorder="1" applyAlignment="1">
      <alignment horizontal="center" vertical="center"/>
    </xf>
    <xf numFmtId="2" fontId="17" fillId="0" borderId="25" xfId="0" applyNumberFormat="1" applyFont="1" applyFill="1" applyBorder="1" applyAlignment="1">
      <alignment horizontal="center" vertical="center"/>
    </xf>
    <xf numFmtId="3" fontId="11" fillId="0" borderId="40" xfId="0" applyNumberFormat="1" applyFont="1" applyFill="1" applyBorder="1" applyAlignment="1">
      <alignment horizontal="center" vertical="center"/>
    </xf>
    <xf numFmtId="3" fontId="11" fillId="0" borderId="41" xfId="0" applyNumberFormat="1" applyFont="1" applyFill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2" fontId="17" fillId="0" borderId="40" xfId="0" applyNumberFormat="1" applyFont="1" applyFill="1" applyBorder="1" applyAlignment="1">
      <alignment horizontal="center" vertical="center"/>
    </xf>
    <xf numFmtId="2" fontId="17" fillId="0" borderId="41" xfId="0" applyNumberFormat="1" applyFont="1" applyFill="1" applyBorder="1" applyAlignment="1">
      <alignment horizontal="center" vertical="center"/>
    </xf>
    <xf numFmtId="2" fontId="17" fillId="0" borderId="34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2" fontId="17" fillId="0" borderId="10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4" fontId="17" fillId="0" borderId="52" xfId="0" applyNumberFormat="1" applyFont="1" applyFill="1" applyBorder="1" applyAlignment="1">
      <alignment horizontal="center" vertical="center"/>
    </xf>
    <xf numFmtId="3" fontId="29" fillId="0" borderId="8" xfId="0" applyNumberFormat="1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9" fillId="0" borderId="6" xfId="0" applyNumberFormat="1" applyFont="1" applyFill="1" applyBorder="1" applyAlignment="1">
      <alignment horizontal="center"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7" fillId="3" borderId="10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2" fontId="17" fillId="3" borderId="5" xfId="0" applyNumberFormat="1" applyFont="1" applyFill="1" applyBorder="1" applyAlignment="1">
      <alignment horizontal="center" vertical="center"/>
    </xf>
    <xf numFmtId="2" fontId="17" fillId="3" borderId="3" xfId="0" applyNumberFormat="1" applyFont="1" applyFill="1" applyBorder="1" applyAlignment="1">
      <alignment horizontal="center" vertical="center"/>
    </xf>
    <xf numFmtId="2" fontId="17" fillId="3" borderId="10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3" fontId="46" fillId="0" borderId="8" xfId="0" applyNumberFormat="1" applyFont="1" applyFill="1" applyBorder="1" applyAlignment="1">
      <alignment horizontal="center" vertical="center"/>
    </xf>
    <xf numFmtId="3" fontId="46" fillId="0" borderId="15" xfId="0" applyNumberFormat="1" applyFont="1" applyFill="1" applyBorder="1" applyAlignment="1">
      <alignment horizontal="center" vertical="center"/>
    </xf>
    <xf numFmtId="3" fontId="46" fillId="0" borderId="6" xfId="0" applyNumberFormat="1" applyFont="1" applyFill="1" applyBorder="1" applyAlignment="1">
      <alignment horizontal="center" vertical="center"/>
    </xf>
    <xf numFmtId="4" fontId="17" fillId="0" borderId="38" xfId="0" applyNumberFormat="1" applyFont="1" applyFill="1" applyBorder="1" applyAlignment="1">
      <alignment horizontal="center" vertical="center"/>
    </xf>
    <xf numFmtId="4" fontId="17" fillId="0" borderId="39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34" fillId="0" borderId="0" xfId="0" applyFont="1" applyAlignment="1">
      <alignment horizontal="center"/>
    </xf>
    <xf numFmtId="4" fontId="10" fillId="0" borderId="63" xfId="0" applyNumberFormat="1" applyFont="1" applyBorder="1" applyAlignment="1">
      <alignment horizontal="center" vertical="center"/>
    </xf>
    <xf numFmtId="0" fontId="6" fillId="0" borderId="69" xfId="0" applyFont="1" applyFill="1" applyBorder="1" applyAlignment="1">
      <alignment vertical="center"/>
    </xf>
    <xf numFmtId="0" fontId="6" fillId="0" borderId="7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  <xf numFmtId="0" fontId="34" fillId="0" borderId="25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4" fontId="8" fillId="2" borderId="63" xfId="0" applyNumberFormat="1" applyFont="1" applyFill="1" applyBorder="1" applyAlignment="1">
      <alignment horizontal="center" vertical="center"/>
    </xf>
    <xf numFmtId="3" fontId="8" fillId="2" borderId="57" xfId="0" applyNumberFormat="1" applyFont="1" applyFill="1" applyBorder="1" applyAlignment="1">
      <alignment horizontal="center" vertical="center"/>
    </xf>
    <xf numFmtId="14" fontId="52" fillId="0" borderId="45" xfId="0" applyNumberFormat="1" applyFont="1" applyFill="1" applyBorder="1" applyAlignment="1">
      <alignment horizontal="left" vertical="center" wrapText="1"/>
    </xf>
    <xf numFmtId="4" fontId="17" fillId="0" borderId="36" xfId="0" applyNumberFormat="1" applyFont="1" applyFill="1" applyBorder="1" applyAlignment="1">
      <alignment horizontal="center" vertical="center"/>
    </xf>
    <xf numFmtId="2" fontId="17" fillId="0" borderId="38" xfId="0" applyNumberFormat="1" applyFont="1" applyFill="1" applyBorder="1" applyAlignment="1">
      <alignment horizontal="center" vertical="top"/>
    </xf>
    <xf numFmtId="2" fontId="17" fillId="0" borderId="39" xfId="0" applyNumberFormat="1" applyFont="1" applyFill="1" applyBorder="1" applyAlignment="1">
      <alignment horizontal="center" vertical="top"/>
    </xf>
    <xf numFmtId="2" fontId="17" fillId="0" borderId="25" xfId="0" applyNumberFormat="1" applyFont="1" applyFill="1" applyBorder="1" applyAlignment="1">
      <alignment horizontal="center" vertical="top"/>
    </xf>
    <xf numFmtId="4" fontId="17" fillId="5" borderId="3" xfId="0" applyNumberFormat="1" applyFont="1" applyFill="1" applyBorder="1" applyAlignment="1">
      <alignment horizontal="center" vertical="center"/>
    </xf>
    <xf numFmtId="2" fontId="44" fillId="0" borderId="65" xfId="0" applyNumberFormat="1" applyFont="1" applyFill="1" applyBorder="1" applyAlignment="1">
      <alignment horizontal="left" vertical="top" wrapText="1"/>
    </xf>
    <xf numFmtId="2" fontId="44" fillId="0" borderId="60" xfId="0" applyNumberFormat="1" applyFont="1" applyFill="1" applyBorder="1" applyAlignment="1">
      <alignment horizontal="left" vertical="center"/>
    </xf>
    <xf numFmtId="0" fontId="55" fillId="0" borderId="58" xfId="0" applyFont="1" applyBorder="1" applyAlignment="1">
      <alignment horizontal="center"/>
    </xf>
    <xf numFmtId="2" fontId="56" fillId="0" borderId="60" xfId="0" applyNumberFormat="1" applyFont="1" applyFill="1" applyBorder="1" applyAlignment="1">
      <alignment horizontal="left" vertical="top" wrapText="1"/>
    </xf>
    <xf numFmtId="0" fontId="57" fillId="0" borderId="28" xfId="0" applyFont="1" applyBorder="1" applyAlignment="1">
      <alignment horizontal="center"/>
    </xf>
    <xf numFmtId="2" fontId="56" fillId="0" borderId="60" xfId="0" applyNumberFormat="1" applyFont="1" applyFill="1" applyBorder="1" applyAlignment="1">
      <alignment horizontal="left" vertical="top"/>
    </xf>
    <xf numFmtId="0" fontId="55" fillId="2" borderId="28" xfId="0" applyFont="1" applyFill="1" applyBorder="1" applyAlignment="1">
      <alignment horizontal="center"/>
    </xf>
    <xf numFmtId="0" fontId="9" fillId="0" borderId="6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14" fontId="37" fillId="0" borderId="3" xfId="0" applyNumberFormat="1" applyFont="1" applyBorder="1" applyAlignment="1">
      <alignment horizontal="left" vertical="center" wrapText="1"/>
    </xf>
    <xf numFmtId="14" fontId="38" fillId="0" borderId="3" xfId="0" applyNumberFormat="1" applyFont="1" applyFill="1" applyBorder="1" applyAlignment="1">
      <alignment horizontal="left" vertical="center" wrapText="1"/>
    </xf>
    <xf numFmtId="14" fontId="43" fillId="0" borderId="3" xfId="0" applyNumberFormat="1" applyFont="1" applyFill="1" applyBorder="1" applyAlignment="1">
      <alignment horizontal="left" wrapText="1"/>
    </xf>
    <xf numFmtId="14" fontId="59" fillId="0" borderId="3" xfId="0" applyNumberFormat="1" applyFont="1" applyFill="1" applyBorder="1" applyAlignment="1">
      <alignment horizontal="left" vertical="center" wrapText="1"/>
    </xf>
    <xf numFmtId="14" fontId="10" fillId="0" borderId="3" xfId="0" applyNumberFormat="1" applyFont="1" applyFill="1" applyBorder="1" applyAlignment="1">
      <alignment vertical="center"/>
    </xf>
    <xf numFmtId="14" fontId="60" fillId="0" borderId="3" xfId="0" applyNumberFormat="1" applyFont="1" applyFill="1" applyBorder="1" applyAlignment="1">
      <alignment horizontal="left" vertical="center" wrapText="1"/>
    </xf>
    <xf numFmtId="14" fontId="10" fillId="0" borderId="3" xfId="0" applyNumberFormat="1" applyFont="1" applyFill="1" applyBorder="1" applyAlignment="1">
      <alignment vertical="center" wrapText="1"/>
    </xf>
    <xf numFmtId="14" fontId="40" fillId="0" borderId="3" xfId="0" applyNumberFormat="1" applyFont="1" applyFill="1" applyBorder="1" applyAlignment="1">
      <alignment horizontal="left" vertical="center" wrapText="1"/>
    </xf>
    <xf numFmtId="14" fontId="40" fillId="0" borderId="3" xfId="0" applyNumberFormat="1" applyFont="1" applyFill="1" applyBorder="1" applyAlignment="1">
      <alignment vertical="center" wrapText="1"/>
    </xf>
    <xf numFmtId="0" fontId="51" fillId="0" borderId="3" xfId="0" applyFont="1" applyFill="1" applyBorder="1" applyAlignment="1"/>
    <xf numFmtId="14" fontId="61" fillId="0" borderId="3" xfId="0" applyNumberFormat="1" applyFont="1" applyFill="1" applyBorder="1" applyAlignment="1">
      <alignment horizontal="left" vertical="center" wrapText="1"/>
    </xf>
    <xf numFmtId="14" fontId="16" fillId="0" borderId="3" xfId="0" applyNumberFormat="1" applyFont="1" applyFill="1" applyBorder="1" applyAlignment="1">
      <alignment horizontal="left" vertical="center" wrapText="1"/>
    </xf>
    <xf numFmtId="14" fontId="58" fillId="0" borderId="3" xfId="0" applyNumberFormat="1" applyFont="1" applyFill="1" applyBorder="1" applyAlignment="1">
      <alignment horizontal="left" vertical="center" wrapText="1"/>
    </xf>
    <xf numFmtId="14" fontId="51" fillId="0" borderId="3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14" fontId="38" fillId="0" borderId="3" xfId="0" applyNumberFormat="1" applyFont="1" applyBorder="1" applyAlignment="1">
      <alignment horizontal="left" vertical="center" wrapText="1"/>
    </xf>
    <xf numFmtId="14" fontId="16" fillId="0" borderId="0" xfId="0" applyNumberFormat="1" applyFont="1" applyFill="1" applyBorder="1" applyAlignment="1">
      <alignment vertical="center"/>
    </xf>
    <xf numFmtId="0" fontId="19" fillId="0" borderId="60" xfId="0" applyFont="1" applyBorder="1" applyAlignment="1">
      <alignment horizontal="center"/>
    </xf>
    <xf numFmtId="164" fontId="19" fillId="0" borderId="56" xfId="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1" fontId="22" fillId="0" borderId="51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0" fontId="36" fillId="2" borderId="0" xfId="0" applyNumberFormat="1" applyFont="1" applyFill="1" applyBorder="1" applyAlignment="1">
      <alignment horizontal="center"/>
    </xf>
    <xf numFmtId="2" fontId="5" fillId="0" borderId="60" xfId="0" applyNumberFormat="1" applyFont="1" applyBorder="1" applyAlignment="1">
      <alignment horizontal="center" vertical="center"/>
    </xf>
    <xf numFmtId="2" fontId="5" fillId="0" borderId="65" xfId="0" applyNumberFormat="1" applyFont="1" applyBorder="1" applyAlignment="1">
      <alignment horizontal="center" vertical="center"/>
    </xf>
    <xf numFmtId="2" fontId="19" fillId="0" borderId="60" xfId="0" applyNumberFormat="1" applyFont="1" applyBorder="1" applyAlignment="1">
      <alignment horizontal="center" vertical="center"/>
    </xf>
    <xf numFmtId="2" fontId="19" fillId="0" borderId="66" xfId="0" applyNumberFormat="1" applyFont="1" applyBorder="1" applyAlignment="1">
      <alignment horizontal="center" vertical="center"/>
    </xf>
    <xf numFmtId="2" fontId="19" fillId="0" borderId="60" xfId="0" applyNumberFormat="1" applyFont="1" applyFill="1" applyBorder="1" applyAlignment="1">
      <alignment horizontal="center" vertical="center"/>
    </xf>
    <xf numFmtId="2" fontId="19" fillId="0" borderId="30" xfId="0" applyNumberFormat="1" applyFont="1" applyFill="1" applyBorder="1" applyAlignment="1">
      <alignment horizontal="center" vertical="center"/>
    </xf>
    <xf numFmtId="2" fontId="19" fillId="0" borderId="28" xfId="0" applyNumberFormat="1" applyFont="1" applyFill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 vertical="center"/>
    </xf>
    <xf numFmtId="0" fontId="19" fillId="0" borderId="57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2" fontId="44" fillId="0" borderId="71" xfId="0" applyNumberFormat="1" applyFont="1" applyFill="1" applyBorder="1" applyAlignment="1">
      <alignment horizontal="left" vertical="top"/>
    </xf>
    <xf numFmtId="0" fontId="36" fillId="2" borderId="59" xfId="0" applyNumberFormat="1" applyFont="1" applyFill="1" applyBorder="1" applyAlignment="1">
      <alignment horizontal="center"/>
    </xf>
    <xf numFmtId="0" fontId="36" fillId="2" borderId="48" xfId="0" applyNumberFormat="1" applyFont="1" applyFill="1" applyBorder="1" applyAlignment="1">
      <alignment horizontal="center"/>
    </xf>
    <xf numFmtId="0" fontId="36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0" fillId="0" borderId="63" xfId="0" applyFont="1" applyBorder="1" applyAlignment="1">
      <alignment vertical="center"/>
    </xf>
    <xf numFmtId="0" fontId="6" fillId="0" borderId="66" xfId="0" applyFont="1" applyBorder="1" applyAlignment="1">
      <alignment horizontal="center" vertical="center"/>
    </xf>
    <xf numFmtId="49" fontId="9" fillId="0" borderId="60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49" fontId="9" fillId="0" borderId="65" xfId="0" applyNumberFormat="1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" fontId="23" fillId="0" borderId="15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/>
    <xf numFmtId="0" fontId="13" fillId="0" borderId="2" xfId="0" applyFont="1" applyBorder="1" applyAlignment="1">
      <alignment horizontal="center" vertical="center"/>
    </xf>
    <xf numFmtId="2" fontId="56" fillId="0" borderId="28" xfId="0" applyNumberFormat="1" applyFont="1" applyFill="1" applyBorder="1" applyAlignment="1">
      <alignment horizontal="left" vertical="top"/>
    </xf>
    <xf numFmtId="2" fontId="44" fillId="0" borderId="28" xfId="0" applyNumberFormat="1" applyFont="1" applyFill="1" applyBorder="1" applyAlignment="1">
      <alignment horizontal="left" vertical="top"/>
    </xf>
    <xf numFmtId="2" fontId="33" fillId="0" borderId="28" xfId="0" applyNumberFormat="1" applyFont="1" applyFill="1" applyBorder="1" applyAlignment="1">
      <alignment horizontal="left" vertical="top"/>
    </xf>
    <xf numFmtId="2" fontId="44" fillId="0" borderId="28" xfId="0" applyNumberFormat="1" applyFont="1" applyFill="1" applyBorder="1" applyAlignment="1">
      <alignment horizontal="left" vertical="center"/>
    </xf>
    <xf numFmtId="2" fontId="44" fillId="0" borderId="28" xfId="0" applyNumberFormat="1" applyFont="1" applyFill="1" applyBorder="1" applyAlignment="1">
      <alignment horizontal="left" vertical="top" wrapText="1"/>
    </xf>
    <xf numFmtId="0" fontId="44" fillId="0" borderId="28" xfId="0" applyFont="1" applyBorder="1" applyAlignment="1">
      <alignment vertical="center"/>
    </xf>
    <xf numFmtId="2" fontId="44" fillId="0" borderId="59" xfId="0" applyNumberFormat="1" applyFont="1" applyFill="1" applyBorder="1" applyAlignment="1">
      <alignment horizontal="left" vertical="top" wrapText="1"/>
    </xf>
    <xf numFmtId="2" fontId="44" fillId="0" borderId="48" xfId="0" applyNumberFormat="1" applyFont="1" applyFill="1" applyBorder="1" applyAlignment="1">
      <alignment horizontal="left" vertical="top"/>
    </xf>
    <xf numFmtId="0" fontId="36" fillId="2" borderId="48" xfId="0" applyFont="1" applyFill="1" applyBorder="1" applyAlignment="1">
      <alignment horizontal="center"/>
    </xf>
    <xf numFmtId="0" fontId="36" fillId="0" borderId="30" xfId="0" applyFont="1" applyBorder="1" applyAlignment="1">
      <alignment horizontal="center"/>
    </xf>
    <xf numFmtId="2" fontId="56" fillId="0" borderId="30" xfId="0" applyNumberFormat="1" applyFont="1" applyFill="1" applyBorder="1" applyAlignment="1">
      <alignment horizontal="left" vertical="top" wrapText="1"/>
    </xf>
    <xf numFmtId="2" fontId="5" fillId="0" borderId="66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/>
    </xf>
    <xf numFmtId="0" fontId="5" fillId="0" borderId="68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3" fillId="0" borderId="47" xfId="0" applyFont="1" applyFill="1" applyBorder="1" applyAlignment="1">
      <alignment vertical="center"/>
    </xf>
    <xf numFmtId="0" fontId="13" fillId="0" borderId="53" xfId="0" applyFont="1" applyFill="1" applyBorder="1" applyAlignment="1">
      <alignment horizontal="center" vertical="center" wrapText="1"/>
    </xf>
    <xf numFmtId="0" fontId="47" fillId="2" borderId="30" xfId="0" applyFont="1" applyFill="1" applyBorder="1" applyAlignment="1">
      <alignment horizontal="center"/>
    </xf>
    <xf numFmtId="0" fontId="47" fillId="2" borderId="28" xfId="0" applyNumberFormat="1" applyFont="1" applyFill="1" applyBorder="1" applyAlignment="1">
      <alignment horizontal="center"/>
    </xf>
    <xf numFmtId="0" fontId="47" fillId="2" borderId="28" xfId="0" applyFont="1" applyFill="1" applyBorder="1" applyAlignment="1">
      <alignment horizontal="center"/>
    </xf>
    <xf numFmtId="0" fontId="45" fillId="2" borderId="28" xfId="0" applyNumberFormat="1" applyFont="1" applyFill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45" fillId="2" borderId="28" xfId="0" applyFont="1" applyFill="1" applyBorder="1" applyAlignment="1">
      <alignment horizontal="center"/>
    </xf>
    <xf numFmtId="0" fontId="45" fillId="2" borderId="59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/>
    </xf>
    <xf numFmtId="0" fontId="28" fillId="0" borderId="63" xfId="0" applyFont="1" applyFill="1" applyBorder="1" applyAlignment="1">
      <alignment vertical="center"/>
    </xf>
  </cellXfs>
  <cellStyles count="2">
    <cellStyle name="Обычный" xfId="0" builtinId="0"/>
    <cellStyle name="Обычный_военная подготовка" xfId="1"/>
  </cellStyles>
  <dxfs count="122"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254001</xdr:colOff>
      <xdr:row>4</xdr:row>
      <xdr:rowOff>260770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14400" cy="1259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356351</xdr:colOff>
      <xdr:row>3</xdr:row>
      <xdr:rowOff>670560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971" cy="1508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71718</xdr:colOff>
      <xdr:row>3</xdr:row>
      <xdr:rowOff>784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70964" cy="1067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B1" zoomScale="90" zoomScaleNormal="145" zoomScaleSheetLayoutView="90" workbookViewId="0">
      <selection activeCell="F8" sqref="F8"/>
    </sheetView>
  </sheetViews>
  <sheetFormatPr defaultColWidth="9.109375" defaultRowHeight="17.399999999999999" x14ac:dyDescent="0.3"/>
  <cols>
    <col min="1" max="1" width="6.109375" style="16" hidden="1" customWidth="1"/>
    <col min="2" max="2" width="9.6640625" style="16" customWidth="1"/>
    <col min="3" max="3" width="42.88671875" style="6" customWidth="1"/>
    <col min="4" max="4" width="12.5546875" style="104" customWidth="1"/>
    <col min="5" max="6" width="8.109375" style="74" customWidth="1"/>
    <col min="7" max="7" width="10.33203125" style="104" customWidth="1"/>
    <col min="8" max="10" width="10.33203125" style="74" customWidth="1"/>
    <col min="11" max="11" width="8.109375" style="104" hidden="1" customWidth="1"/>
    <col min="12" max="12" width="9.44140625" style="74" customWidth="1"/>
    <col min="13" max="16384" width="9.109375" style="6"/>
  </cols>
  <sheetData>
    <row r="1" spans="1:14" ht="45.75" customHeight="1" x14ac:dyDescent="0.25">
      <c r="B1"/>
      <c r="C1" s="505" t="s">
        <v>478</v>
      </c>
      <c r="D1" s="505"/>
      <c r="E1" s="505"/>
      <c r="F1" s="505"/>
      <c r="G1" s="505"/>
      <c r="H1" s="505"/>
      <c r="I1" s="505"/>
      <c r="J1" s="505"/>
      <c r="K1" s="505"/>
      <c r="L1" s="505"/>
      <c r="M1" s="5"/>
      <c r="N1" s="5"/>
    </row>
    <row r="2" spans="1:14" ht="0.75" hidden="1" customHeight="1" x14ac:dyDescent="0.25">
      <c r="A2" s="1"/>
      <c r="B2" s="1"/>
      <c r="C2" s="1"/>
      <c r="D2" s="102"/>
      <c r="E2" s="102"/>
      <c r="F2" s="102"/>
      <c r="G2" s="102"/>
      <c r="H2" s="102"/>
      <c r="I2" s="102"/>
      <c r="J2" s="102"/>
      <c r="K2" s="102"/>
      <c r="L2" s="103"/>
      <c r="M2" s="5"/>
      <c r="N2" s="5"/>
    </row>
    <row r="3" spans="1:14" ht="17.25" customHeight="1" x14ac:dyDescent="0.35">
      <c r="A3" s="2"/>
      <c r="C3" s="496" t="s">
        <v>170</v>
      </c>
      <c r="D3" s="9"/>
      <c r="E3" s="102"/>
      <c r="F3" s="102"/>
      <c r="G3" s="9"/>
      <c r="H3" s="104"/>
      <c r="I3" s="104"/>
      <c r="J3" s="104"/>
      <c r="K3" s="105"/>
      <c r="L3" s="106" t="s">
        <v>7</v>
      </c>
      <c r="M3" s="9"/>
      <c r="N3" s="9"/>
    </row>
    <row r="4" spans="1:14" ht="17.25" customHeight="1" x14ac:dyDescent="0.4">
      <c r="A4" s="506" t="s">
        <v>50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</row>
    <row r="5" spans="1:14" ht="21" x14ac:dyDescent="0.25">
      <c r="A5" s="507" t="s">
        <v>30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</row>
    <row r="6" spans="1:14" ht="1.5" customHeight="1" thickBot="1" x14ac:dyDescent="0.4">
      <c r="A6" s="8"/>
      <c r="B6" s="8"/>
      <c r="C6" s="11"/>
      <c r="D6" s="107"/>
      <c r="E6" s="108"/>
      <c r="F6" s="108"/>
      <c r="G6" s="107"/>
      <c r="H6" s="108"/>
      <c r="I6" s="108"/>
      <c r="J6" s="108"/>
      <c r="K6" s="109"/>
      <c r="L6" s="109"/>
    </row>
    <row r="7" spans="1:14" s="111" customFormat="1" ht="25.95" customHeight="1" thickBot="1" x14ac:dyDescent="0.3">
      <c r="A7" s="508" t="s">
        <v>61</v>
      </c>
      <c r="B7" s="508" t="s">
        <v>28</v>
      </c>
      <c r="C7" s="675" t="s">
        <v>47</v>
      </c>
      <c r="D7" s="510" t="s">
        <v>25</v>
      </c>
      <c r="E7" s="511"/>
      <c r="F7" s="511"/>
      <c r="G7" s="510" t="s">
        <v>26</v>
      </c>
      <c r="H7" s="511"/>
      <c r="I7" s="512"/>
      <c r="J7" s="313"/>
      <c r="K7" s="313" t="s">
        <v>27</v>
      </c>
      <c r="L7" s="702"/>
    </row>
    <row r="8" spans="1:14" s="111" customFormat="1" ht="36.6" customHeight="1" thickBot="1" x14ac:dyDescent="0.3">
      <c r="A8" s="509"/>
      <c r="B8" s="509"/>
      <c r="C8" s="693"/>
      <c r="D8" s="160" t="s">
        <v>4</v>
      </c>
      <c r="E8" s="159" t="s">
        <v>2</v>
      </c>
      <c r="F8" s="159" t="s">
        <v>161</v>
      </c>
      <c r="G8" s="160" t="s">
        <v>24</v>
      </c>
      <c r="H8" s="314" t="s">
        <v>2</v>
      </c>
      <c r="I8" s="158" t="s">
        <v>161</v>
      </c>
      <c r="J8" s="694" t="s">
        <v>162</v>
      </c>
      <c r="K8" s="695" t="s">
        <v>3</v>
      </c>
      <c r="L8" s="703" t="s">
        <v>163</v>
      </c>
    </row>
    <row r="9" spans="1:14" s="8" customFormat="1" ht="41.4" customHeight="1" x14ac:dyDescent="0.45">
      <c r="A9" s="315">
        <v>1</v>
      </c>
      <c r="B9" s="685">
        <v>1</v>
      </c>
      <c r="C9" s="686" t="s">
        <v>117</v>
      </c>
      <c r="D9" s="687">
        <v>202.67</v>
      </c>
      <c r="E9" s="688">
        <v>1</v>
      </c>
      <c r="F9" s="689">
        <v>70</v>
      </c>
      <c r="G9" s="690"/>
      <c r="H9" s="691"/>
      <c r="I9" s="692"/>
      <c r="J9" s="608"/>
      <c r="K9" s="696"/>
      <c r="L9" s="704"/>
    </row>
    <row r="10" spans="1:14" s="8" customFormat="1" ht="23.4" customHeight="1" x14ac:dyDescent="0.4">
      <c r="A10" s="316">
        <v>2</v>
      </c>
      <c r="B10" s="320">
        <v>2</v>
      </c>
      <c r="C10" s="676" t="s">
        <v>17</v>
      </c>
      <c r="D10" s="637">
        <v>237.99</v>
      </c>
      <c r="E10" s="246">
        <v>2</v>
      </c>
      <c r="F10" s="657">
        <v>65</v>
      </c>
      <c r="G10" s="670"/>
      <c r="H10" s="667"/>
      <c r="I10" s="671"/>
      <c r="J10" s="661"/>
      <c r="K10" s="697"/>
      <c r="L10" s="705"/>
    </row>
    <row r="11" spans="1:14" s="8" customFormat="1" ht="27.6" customHeight="1" x14ac:dyDescent="0.45">
      <c r="A11" s="316">
        <v>3</v>
      </c>
      <c r="B11" s="321">
        <v>3</v>
      </c>
      <c r="C11" s="676" t="s">
        <v>44</v>
      </c>
      <c r="D11" s="638">
        <v>276.39</v>
      </c>
      <c r="E11" s="246">
        <v>3</v>
      </c>
      <c r="F11" s="657">
        <v>60</v>
      </c>
      <c r="G11" s="670"/>
      <c r="H11" s="667"/>
      <c r="I11" s="671"/>
      <c r="J11" s="661"/>
      <c r="K11" s="697"/>
      <c r="L11" s="706"/>
    </row>
    <row r="12" spans="1:14" s="8" customFormat="1" ht="22.2" customHeight="1" x14ac:dyDescent="0.45">
      <c r="A12" s="317">
        <v>4</v>
      </c>
      <c r="B12" s="322">
        <v>4</v>
      </c>
      <c r="C12" s="677" t="s">
        <v>154</v>
      </c>
      <c r="D12" s="639">
        <v>319.12</v>
      </c>
      <c r="E12" s="133">
        <v>4</v>
      </c>
      <c r="F12" s="658">
        <v>58</v>
      </c>
      <c r="G12" s="670"/>
      <c r="H12" s="667"/>
      <c r="I12" s="671"/>
      <c r="J12" s="661"/>
      <c r="K12" s="698">
        <v>58</v>
      </c>
      <c r="L12" s="707"/>
    </row>
    <row r="13" spans="1:14" s="8" customFormat="1" ht="27" customHeight="1" x14ac:dyDescent="0.45">
      <c r="A13" s="318">
        <v>5</v>
      </c>
      <c r="B13" s="320">
        <v>5</v>
      </c>
      <c r="C13" s="677" t="s">
        <v>22</v>
      </c>
      <c r="D13" s="639">
        <v>323.55</v>
      </c>
      <c r="E13" s="133">
        <v>5</v>
      </c>
      <c r="F13" s="658">
        <v>57</v>
      </c>
      <c r="G13" s="670"/>
      <c r="H13" s="667"/>
      <c r="I13" s="671"/>
      <c r="J13" s="661"/>
      <c r="K13" s="698">
        <v>57</v>
      </c>
      <c r="L13" s="708"/>
    </row>
    <row r="14" spans="1:14" s="8" customFormat="1" ht="20.399999999999999" customHeight="1" x14ac:dyDescent="0.45">
      <c r="A14" s="318">
        <v>6</v>
      </c>
      <c r="B14" s="322">
        <v>6</v>
      </c>
      <c r="C14" s="677" t="s">
        <v>75</v>
      </c>
      <c r="D14" s="639">
        <v>331.18</v>
      </c>
      <c r="E14" s="133">
        <v>6</v>
      </c>
      <c r="F14" s="658">
        <v>56</v>
      </c>
      <c r="G14" s="670"/>
      <c r="H14" s="667"/>
      <c r="I14" s="671"/>
      <c r="J14" s="661"/>
      <c r="K14" s="698">
        <v>56</v>
      </c>
      <c r="L14" s="707"/>
    </row>
    <row r="15" spans="1:14" s="8" customFormat="1" ht="21.6" customHeight="1" x14ac:dyDescent="0.45">
      <c r="A15" s="319">
        <v>7</v>
      </c>
      <c r="B15" s="321">
        <v>7</v>
      </c>
      <c r="C15" s="677" t="s">
        <v>157</v>
      </c>
      <c r="D15" s="639">
        <v>331.35</v>
      </c>
      <c r="E15" s="133">
        <v>7</v>
      </c>
      <c r="F15" s="658">
        <v>55</v>
      </c>
      <c r="G15" s="670"/>
      <c r="H15" s="667"/>
      <c r="I15" s="671"/>
      <c r="J15" s="661"/>
      <c r="K15" s="698">
        <v>55</v>
      </c>
      <c r="L15" s="709"/>
    </row>
    <row r="16" spans="1:14" s="8" customFormat="1" ht="25.8" customHeight="1" x14ac:dyDescent="0.45">
      <c r="A16" s="318">
        <v>8</v>
      </c>
      <c r="B16" s="321">
        <v>8</v>
      </c>
      <c r="C16" s="678" t="s">
        <v>165</v>
      </c>
      <c r="D16" s="640">
        <v>346.76</v>
      </c>
      <c r="E16" s="133">
        <v>8</v>
      </c>
      <c r="F16" s="658">
        <v>54</v>
      </c>
      <c r="G16" s="668"/>
      <c r="H16" s="656"/>
      <c r="I16" s="669"/>
      <c r="J16" s="608"/>
      <c r="K16" s="698">
        <v>54</v>
      </c>
      <c r="L16" s="707"/>
    </row>
    <row r="17" spans="1:13" s="8" customFormat="1" ht="19.8" customHeight="1" x14ac:dyDescent="0.45">
      <c r="A17" s="318">
        <v>9</v>
      </c>
      <c r="B17" s="322">
        <v>9</v>
      </c>
      <c r="C17" s="679" t="s">
        <v>46</v>
      </c>
      <c r="D17" s="640">
        <v>386.87</v>
      </c>
      <c r="E17" s="133">
        <v>9</v>
      </c>
      <c r="F17" s="658">
        <v>53</v>
      </c>
      <c r="G17" s="668"/>
      <c r="H17" s="656"/>
      <c r="I17" s="669"/>
      <c r="J17" s="608"/>
      <c r="K17" s="698">
        <v>53</v>
      </c>
      <c r="L17" s="707"/>
    </row>
    <row r="18" spans="1:13" s="8" customFormat="1" ht="25.2" customHeight="1" x14ac:dyDescent="0.45">
      <c r="A18" s="318">
        <v>10</v>
      </c>
      <c r="B18" s="320">
        <v>10</v>
      </c>
      <c r="C18" s="680" t="s">
        <v>158</v>
      </c>
      <c r="D18" s="641">
        <v>390.25</v>
      </c>
      <c r="E18" s="133">
        <v>10</v>
      </c>
      <c r="F18" s="658">
        <v>52</v>
      </c>
      <c r="G18" s="668"/>
      <c r="H18" s="656"/>
      <c r="I18" s="669"/>
      <c r="J18" s="608"/>
      <c r="K18" s="658">
        <v>52</v>
      </c>
      <c r="L18" s="707"/>
    </row>
    <row r="19" spans="1:13" s="8" customFormat="1" ht="21" customHeight="1" x14ac:dyDescent="0.45">
      <c r="A19" s="318">
        <v>11</v>
      </c>
      <c r="B19" s="321">
        <v>11</v>
      </c>
      <c r="C19" s="677" t="s">
        <v>21</v>
      </c>
      <c r="D19" s="630">
        <v>409.01</v>
      </c>
      <c r="E19" s="133">
        <v>11</v>
      </c>
      <c r="F19" s="658">
        <v>51</v>
      </c>
      <c r="G19" s="670"/>
      <c r="H19" s="667"/>
      <c r="I19" s="671"/>
      <c r="J19" s="661"/>
      <c r="K19" s="698">
        <v>51</v>
      </c>
      <c r="L19" s="707"/>
      <c r="M19" s="15"/>
    </row>
    <row r="20" spans="1:13" s="8" customFormat="1" ht="21" customHeight="1" x14ac:dyDescent="0.45">
      <c r="A20" s="318">
        <v>12</v>
      </c>
      <c r="B20" s="322">
        <v>12</v>
      </c>
      <c r="C20" s="681" t="s">
        <v>166</v>
      </c>
      <c r="D20" s="639">
        <v>409.66</v>
      </c>
      <c r="E20" s="133">
        <v>12</v>
      </c>
      <c r="F20" s="658">
        <v>50</v>
      </c>
      <c r="G20" s="670"/>
      <c r="H20" s="667"/>
      <c r="I20" s="671"/>
      <c r="J20" s="661"/>
      <c r="K20" s="698">
        <v>50</v>
      </c>
      <c r="L20" s="707"/>
    </row>
    <row r="21" spans="1:13" s="8" customFormat="1" ht="27" customHeight="1" x14ac:dyDescent="0.45">
      <c r="A21" s="319">
        <v>13</v>
      </c>
      <c r="B21" s="320">
        <v>13</v>
      </c>
      <c r="C21" s="680" t="s">
        <v>168</v>
      </c>
      <c r="D21" s="639">
        <v>412.03</v>
      </c>
      <c r="E21" s="133">
        <v>13</v>
      </c>
      <c r="F21" s="658">
        <v>49</v>
      </c>
      <c r="G21" s="670"/>
      <c r="H21" s="667"/>
      <c r="I21" s="671"/>
      <c r="J21" s="661"/>
      <c r="K21" s="698">
        <v>49</v>
      </c>
      <c r="L21" s="709"/>
    </row>
    <row r="22" spans="1:13" s="8" customFormat="1" ht="27" customHeight="1" x14ac:dyDescent="0.45">
      <c r="A22" s="318">
        <v>14</v>
      </c>
      <c r="B22" s="322">
        <v>14</v>
      </c>
      <c r="C22" s="677" t="s">
        <v>69</v>
      </c>
      <c r="D22" s="639">
        <v>414.56</v>
      </c>
      <c r="E22" s="133">
        <v>14</v>
      </c>
      <c r="F22" s="658">
        <v>48</v>
      </c>
      <c r="G22" s="668"/>
      <c r="H22" s="656"/>
      <c r="I22" s="669"/>
      <c r="J22" s="608"/>
      <c r="K22" s="698">
        <v>48</v>
      </c>
      <c r="L22" s="707"/>
    </row>
    <row r="23" spans="1:13" s="8" customFormat="1" ht="27" customHeight="1" x14ac:dyDescent="0.45">
      <c r="A23" s="318">
        <v>15</v>
      </c>
      <c r="B23" s="321">
        <v>15</v>
      </c>
      <c r="C23" s="677" t="s">
        <v>167</v>
      </c>
      <c r="D23" s="639">
        <v>420.21</v>
      </c>
      <c r="E23" s="133">
        <v>15</v>
      </c>
      <c r="F23" s="658">
        <v>47</v>
      </c>
      <c r="G23" s="670"/>
      <c r="H23" s="667"/>
      <c r="I23" s="671"/>
      <c r="J23" s="661"/>
      <c r="K23" s="698">
        <v>47</v>
      </c>
      <c r="L23" s="707"/>
    </row>
    <row r="24" spans="1:13" s="8" customFormat="1" ht="27" customHeight="1" x14ac:dyDescent="0.45">
      <c r="A24" s="318">
        <v>16</v>
      </c>
      <c r="B24" s="321">
        <v>16</v>
      </c>
      <c r="C24" s="677" t="s">
        <v>156</v>
      </c>
      <c r="D24" s="639">
        <v>424.66</v>
      </c>
      <c r="E24" s="133">
        <v>16</v>
      </c>
      <c r="F24" s="658">
        <v>46</v>
      </c>
      <c r="G24" s="670"/>
      <c r="H24" s="667"/>
      <c r="I24" s="671"/>
      <c r="J24" s="661"/>
      <c r="K24" s="698">
        <v>46</v>
      </c>
      <c r="L24" s="707"/>
    </row>
    <row r="25" spans="1:13" s="8" customFormat="1" ht="27" customHeight="1" x14ac:dyDescent="0.45">
      <c r="A25" s="318">
        <v>17</v>
      </c>
      <c r="B25" s="322">
        <v>17</v>
      </c>
      <c r="C25" s="680" t="s">
        <v>90</v>
      </c>
      <c r="D25" s="639">
        <v>430.75</v>
      </c>
      <c r="E25" s="133">
        <v>17</v>
      </c>
      <c r="F25" s="658">
        <v>45</v>
      </c>
      <c r="G25" s="668"/>
      <c r="H25" s="656"/>
      <c r="I25" s="669"/>
      <c r="J25" s="662"/>
      <c r="K25" s="698">
        <v>45</v>
      </c>
      <c r="L25" s="707"/>
    </row>
    <row r="26" spans="1:13" s="8" customFormat="1" ht="24.6" customHeight="1" x14ac:dyDescent="0.45">
      <c r="A26" s="318">
        <v>18</v>
      </c>
      <c r="B26" s="320">
        <v>18</v>
      </c>
      <c r="C26" s="677" t="s">
        <v>79</v>
      </c>
      <c r="D26" s="639">
        <v>433.18</v>
      </c>
      <c r="E26" s="133">
        <v>18</v>
      </c>
      <c r="F26" s="658">
        <v>44</v>
      </c>
      <c r="G26" s="670"/>
      <c r="H26" s="667"/>
      <c r="I26" s="671"/>
      <c r="J26" s="663"/>
      <c r="K26" s="698">
        <v>44</v>
      </c>
      <c r="L26" s="707"/>
    </row>
    <row r="27" spans="1:13" s="8" customFormat="1" ht="27" customHeight="1" x14ac:dyDescent="0.45">
      <c r="A27" s="319">
        <v>19</v>
      </c>
      <c r="B27" s="321">
        <v>19</v>
      </c>
      <c r="C27" s="677" t="s">
        <v>37</v>
      </c>
      <c r="D27" s="639">
        <v>436.52</v>
      </c>
      <c r="E27" s="133">
        <v>19</v>
      </c>
      <c r="F27" s="658">
        <v>43</v>
      </c>
      <c r="G27" s="668"/>
      <c r="H27" s="656"/>
      <c r="I27" s="669"/>
      <c r="J27" s="662"/>
      <c r="K27" s="698">
        <v>43</v>
      </c>
      <c r="L27" s="707"/>
    </row>
    <row r="28" spans="1:13" s="8" customFormat="1" ht="27" customHeight="1" x14ac:dyDescent="0.45">
      <c r="A28" s="318">
        <v>20</v>
      </c>
      <c r="B28" s="322">
        <v>20</v>
      </c>
      <c r="C28" s="677" t="s">
        <v>155</v>
      </c>
      <c r="D28" s="639">
        <v>448.99</v>
      </c>
      <c r="E28" s="133">
        <v>20</v>
      </c>
      <c r="F28" s="658">
        <v>42</v>
      </c>
      <c r="G28" s="668"/>
      <c r="H28" s="656"/>
      <c r="I28" s="669"/>
      <c r="J28" s="609"/>
      <c r="K28" s="698">
        <v>42</v>
      </c>
      <c r="L28" s="707"/>
    </row>
    <row r="29" spans="1:13" s="8" customFormat="1" ht="27" customHeight="1" x14ac:dyDescent="0.45">
      <c r="A29" s="318"/>
      <c r="B29" s="320">
        <v>21</v>
      </c>
      <c r="C29" s="677" t="s">
        <v>40</v>
      </c>
      <c r="D29" s="639">
        <v>461.57</v>
      </c>
      <c r="E29" s="133">
        <v>21</v>
      </c>
      <c r="F29" s="658">
        <v>41</v>
      </c>
      <c r="G29" s="670"/>
      <c r="H29" s="667"/>
      <c r="I29" s="671"/>
      <c r="J29" s="663"/>
      <c r="K29" s="698">
        <v>41</v>
      </c>
      <c r="L29" s="707"/>
    </row>
    <row r="30" spans="1:13" s="8" customFormat="1" ht="25.2" customHeight="1" x14ac:dyDescent="0.45">
      <c r="A30" s="318">
        <v>21</v>
      </c>
      <c r="B30" s="322">
        <v>22</v>
      </c>
      <c r="C30" s="677" t="s">
        <v>84</v>
      </c>
      <c r="D30" s="639">
        <v>461.63</v>
      </c>
      <c r="E30" s="133">
        <v>22</v>
      </c>
      <c r="F30" s="658">
        <v>40</v>
      </c>
      <c r="G30" s="670"/>
      <c r="H30" s="667"/>
      <c r="I30" s="671"/>
      <c r="J30" s="663"/>
      <c r="K30" s="698">
        <v>40</v>
      </c>
      <c r="L30" s="707"/>
    </row>
    <row r="31" spans="1:13" s="8" customFormat="1" ht="27" customHeight="1" x14ac:dyDescent="0.45">
      <c r="A31" s="318">
        <v>22</v>
      </c>
      <c r="B31" s="321">
        <v>23</v>
      </c>
      <c r="C31" s="677" t="s">
        <v>82</v>
      </c>
      <c r="D31" s="639">
        <v>469.96</v>
      </c>
      <c r="E31" s="133">
        <v>23</v>
      </c>
      <c r="F31" s="658">
        <v>39</v>
      </c>
      <c r="G31" s="668"/>
      <c r="H31" s="656"/>
      <c r="I31" s="669"/>
      <c r="J31" s="662"/>
      <c r="K31" s="698">
        <v>39</v>
      </c>
      <c r="L31" s="707"/>
    </row>
    <row r="32" spans="1:13" s="8" customFormat="1" ht="27" customHeight="1" x14ac:dyDescent="0.45">
      <c r="A32" s="318">
        <v>24</v>
      </c>
      <c r="B32" s="321">
        <v>24</v>
      </c>
      <c r="C32" s="680" t="s">
        <v>160</v>
      </c>
      <c r="D32" s="639">
        <v>506.82</v>
      </c>
      <c r="E32" s="133">
        <v>24</v>
      </c>
      <c r="F32" s="658">
        <v>38</v>
      </c>
      <c r="G32" s="670"/>
      <c r="H32" s="667"/>
      <c r="I32" s="671"/>
      <c r="J32" s="663"/>
      <c r="K32" s="698">
        <v>38</v>
      </c>
      <c r="L32" s="707"/>
    </row>
    <row r="33" spans="1:12" s="8" customFormat="1" ht="27" customHeight="1" x14ac:dyDescent="0.45">
      <c r="A33" s="318">
        <v>26</v>
      </c>
      <c r="B33" s="322">
        <v>25</v>
      </c>
      <c r="C33" s="680" t="s">
        <v>159</v>
      </c>
      <c r="D33" s="639">
        <v>534.42999999999995</v>
      </c>
      <c r="E33" s="133">
        <v>25</v>
      </c>
      <c r="F33" s="658">
        <v>37</v>
      </c>
      <c r="G33" s="670"/>
      <c r="H33" s="667"/>
      <c r="I33" s="671"/>
      <c r="J33" s="663"/>
      <c r="K33" s="698">
        <v>37</v>
      </c>
      <c r="L33" s="707"/>
    </row>
    <row r="34" spans="1:12" s="8" customFormat="1" ht="25.8" customHeight="1" x14ac:dyDescent="0.45">
      <c r="A34" s="318">
        <v>27</v>
      </c>
      <c r="B34" s="320">
        <v>26</v>
      </c>
      <c r="C34" s="677" t="s">
        <v>43</v>
      </c>
      <c r="D34" s="639">
        <v>542.77</v>
      </c>
      <c r="E34" s="133">
        <v>26</v>
      </c>
      <c r="F34" s="658">
        <v>36</v>
      </c>
      <c r="G34" s="668"/>
      <c r="H34" s="656"/>
      <c r="I34" s="669"/>
      <c r="J34" s="609"/>
      <c r="K34" s="698">
        <v>36</v>
      </c>
      <c r="L34" s="707"/>
    </row>
    <row r="35" spans="1:12" s="8" customFormat="1" ht="27" customHeight="1" x14ac:dyDescent="0.45">
      <c r="A35" s="318">
        <v>28</v>
      </c>
      <c r="B35" s="321">
        <v>27</v>
      </c>
      <c r="C35" s="677" t="s">
        <v>20</v>
      </c>
      <c r="D35" s="639">
        <v>554.02</v>
      </c>
      <c r="E35" s="133">
        <v>27</v>
      </c>
      <c r="F35" s="658">
        <v>35</v>
      </c>
      <c r="G35" s="668"/>
      <c r="H35" s="656"/>
      <c r="I35" s="669"/>
      <c r="J35" s="609"/>
      <c r="K35" s="698">
        <v>35</v>
      </c>
      <c r="L35" s="707"/>
    </row>
    <row r="36" spans="1:12" s="8" customFormat="1" ht="27" customHeight="1" x14ac:dyDescent="0.45">
      <c r="A36" s="318">
        <v>29</v>
      </c>
      <c r="B36" s="322">
        <v>28</v>
      </c>
      <c r="C36" s="677" t="s">
        <v>436</v>
      </c>
      <c r="D36" s="642">
        <v>564.9</v>
      </c>
      <c r="E36" s="133">
        <v>28</v>
      </c>
      <c r="F36" s="653">
        <v>34</v>
      </c>
      <c r="G36" s="668"/>
      <c r="H36" s="656"/>
      <c r="I36" s="669"/>
      <c r="J36" s="609"/>
      <c r="K36" s="699">
        <v>34</v>
      </c>
      <c r="L36" s="707"/>
    </row>
    <row r="37" spans="1:12" s="8" customFormat="1" ht="27" customHeight="1" x14ac:dyDescent="0.45">
      <c r="A37" s="318"/>
      <c r="B37" s="320">
        <v>29</v>
      </c>
      <c r="C37" s="677" t="s">
        <v>19</v>
      </c>
      <c r="D37" s="611">
        <v>569.55999999999995</v>
      </c>
      <c r="E37" s="133">
        <v>29</v>
      </c>
      <c r="F37" s="653">
        <v>33</v>
      </c>
      <c r="G37" s="668"/>
      <c r="H37" s="656"/>
      <c r="I37" s="669"/>
      <c r="J37" s="662"/>
      <c r="K37" s="699">
        <v>33</v>
      </c>
      <c r="L37" s="707"/>
    </row>
    <row r="38" spans="1:12" s="8" customFormat="1" ht="27" customHeight="1" x14ac:dyDescent="0.45">
      <c r="A38" s="318">
        <v>30</v>
      </c>
      <c r="B38" s="648">
        <v>30</v>
      </c>
      <c r="C38" s="677" t="s">
        <v>86</v>
      </c>
      <c r="D38" s="643">
        <v>598.73</v>
      </c>
      <c r="E38" s="133">
        <v>30</v>
      </c>
      <c r="F38" s="653">
        <v>32</v>
      </c>
      <c r="G38" s="668"/>
      <c r="H38" s="656"/>
      <c r="I38" s="669"/>
      <c r="J38" s="664"/>
      <c r="K38" s="699">
        <v>32</v>
      </c>
      <c r="L38" s="710"/>
    </row>
    <row r="39" spans="1:12" ht="28.2" customHeight="1" x14ac:dyDescent="0.35">
      <c r="A39" s="32"/>
      <c r="B39" s="320">
        <v>31</v>
      </c>
      <c r="C39" s="677" t="s">
        <v>18</v>
      </c>
      <c r="D39" s="639">
        <v>664.24</v>
      </c>
      <c r="E39" s="133">
        <v>31</v>
      </c>
      <c r="F39" s="659">
        <v>31</v>
      </c>
      <c r="G39" s="668"/>
      <c r="H39" s="656"/>
      <c r="I39" s="669"/>
      <c r="J39" s="665"/>
      <c r="K39" s="700">
        <v>31</v>
      </c>
      <c r="L39" s="711"/>
    </row>
    <row r="40" spans="1:12" ht="28.2" customHeight="1" x14ac:dyDescent="0.35">
      <c r="A40" s="32"/>
      <c r="B40" s="320">
        <v>32</v>
      </c>
      <c r="C40" s="677" t="s">
        <v>39</v>
      </c>
      <c r="D40" s="639">
        <v>694.38</v>
      </c>
      <c r="E40" s="133">
        <v>32</v>
      </c>
      <c r="F40" s="653">
        <v>30</v>
      </c>
      <c r="G40" s="668"/>
      <c r="H40" s="656"/>
      <c r="I40" s="669"/>
      <c r="J40" s="666"/>
      <c r="K40" s="701">
        <v>30</v>
      </c>
      <c r="L40" s="711"/>
    </row>
    <row r="41" spans="1:12" ht="28.2" customHeight="1" x14ac:dyDescent="0.45">
      <c r="A41" s="32"/>
      <c r="B41" s="648">
        <v>33</v>
      </c>
      <c r="C41" s="682" t="s">
        <v>169</v>
      </c>
      <c r="D41" s="639">
        <v>736.98</v>
      </c>
      <c r="E41" s="133">
        <v>33</v>
      </c>
      <c r="F41" s="654">
        <v>29</v>
      </c>
      <c r="G41" s="668"/>
      <c r="H41" s="656"/>
      <c r="I41" s="669"/>
      <c r="J41" s="666"/>
      <c r="K41" s="654">
        <v>29</v>
      </c>
      <c r="L41" s="711"/>
    </row>
    <row r="42" spans="1:12" ht="28.2" customHeight="1" x14ac:dyDescent="0.45">
      <c r="A42" s="32"/>
      <c r="B42" s="648">
        <v>34</v>
      </c>
      <c r="C42" s="677" t="s">
        <v>38</v>
      </c>
      <c r="D42" s="644">
        <v>794.1</v>
      </c>
      <c r="E42" s="133">
        <v>34</v>
      </c>
      <c r="F42" s="655">
        <v>28</v>
      </c>
      <c r="G42" s="668"/>
      <c r="H42" s="656"/>
      <c r="I42" s="669"/>
      <c r="J42" s="666"/>
      <c r="K42" s="655">
        <v>28</v>
      </c>
      <c r="L42" s="711"/>
    </row>
    <row r="43" spans="1:12" ht="33" customHeight="1" thickBot="1" x14ac:dyDescent="0.5">
      <c r="B43" s="684"/>
      <c r="C43" s="683" t="s">
        <v>171</v>
      </c>
      <c r="D43" s="645">
        <v>755.01</v>
      </c>
      <c r="E43" s="468" t="s">
        <v>468</v>
      </c>
      <c r="F43" s="660"/>
      <c r="G43" s="672"/>
      <c r="H43" s="673"/>
      <c r="I43" s="674"/>
      <c r="J43" s="471"/>
      <c r="K43" s="477"/>
      <c r="L43" s="712"/>
    </row>
    <row r="44" spans="1:12" ht="67.95" customHeight="1" x14ac:dyDescent="0.3">
      <c r="B44" s="161" t="s">
        <v>97</v>
      </c>
      <c r="G44" s="74" t="s">
        <v>164</v>
      </c>
    </row>
  </sheetData>
  <sortState ref="C10:K38">
    <sortCondition descending="1" ref="J10:J38"/>
  </sortState>
  <mergeCells count="8">
    <mergeCell ref="A4:L4"/>
    <mergeCell ref="A5:L5"/>
    <mergeCell ref="B7:B8"/>
    <mergeCell ref="C7:C8"/>
    <mergeCell ref="A7:A8"/>
    <mergeCell ref="D7:F7"/>
    <mergeCell ref="G7:I7"/>
    <mergeCell ref="C1:L1"/>
  </mergeCells>
  <phoneticPr fontId="2" type="noConversion"/>
  <conditionalFormatting sqref="E43">
    <cfRule type="cellIs" dxfId="119" priority="1" operator="between">
      <formula>1</formula>
      <formula>3</formula>
    </cfRule>
  </conditionalFormatting>
  <printOptions horizontalCentered="1"/>
  <pageMargins left="0" right="0" top="0" bottom="0" header="0" footer="0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45" zoomScaleSheetLayoutView="100" workbookViewId="0">
      <selection activeCell="B13" sqref="B13"/>
    </sheetView>
  </sheetViews>
  <sheetFormatPr defaultColWidth="9.109375" defaultRowHeight="20.399999999999999" x14ac:dyDescent="0.25"/>
  <cols>
    <col min="1" max="1" width="11.21875" style="71" customWidth="1"/>
    <col min="2" max="2" width="58.44140625" style="239" customWidth="1"/>
    <col min="3" max="3" width="21.109375" style="16" customWidth="1"/>
    <col min="4" max="4" width="19.88671875" style="16" hidden="1" customWidth="1"/>
    <col min="5" max="5" width="16.33203125" style="16" customWidth="1"/>
    <col min="6" max="6" width="16.33203125" style="6" hidden="1" customWidth="1"/>
    <col min="7" max="7" width="16.33203125" style="16" hidden="1" customWidth="1"/>
    <col min="8" max="8" width="16.33203125" style="6" hidden="1" customWidth="1"/>
    <col min="9" max="9" width="16.33203125" style="16" hidden="1" customWidth="1"/>
    <col min="10" max="10" width="12.6640625" style="6" customWidth="1"/>
    <col min="11" max="16384" width="9.109375" style="6"/>
  </cols>
  <sheetData>
    <row r="1" spans="1:11" ht="45" customHeight="1" x14ac:dyDescent="0.25">
      <c r="A1"/>
      <c r="B1" s="505" t="s">
        <v>29</v>
      </c>
      <c r="C1" s="505"/>
      <c r="D1" s="505"/>
      <c r="E1" s="505"/>
      <c r="F1" s="505"/>
      <c r="G1" s="505"/>
      <c r="H1" s="505"/>
      <c r="I1" s="505"/>
      <c r="J1" s="505"/>
      <c r="K1" s="5"/>
    </row>
    <row r="2" spans="1:11" ht="0.75" customHeight="1" x14ac:dyDescent="0.25">
      <c r="A2" s="1"/>
      <c r="B2" s="234"/>
      <c r="C2" s="1"/>
      <c r="D2" s="1"/>
      <c r="E2" s="1"/>
      <c r="F2" s="1"/>
      <c r="G2" s="1"/>
      <c r="H2" s="1"/>
      <c r="I2" s="7"/>
      <c r="J2" s="5"/>
      <c r="K2" s="5"/>
    </row>
    <row r="3" spans="1:11" x14ac:dyDescent="0.35">
      <c r="B3" s="496" t="s">
        <v>172</v>
      </c>
      <c r="C3" s="72"/>
      <c r="E3" s="17" t="s">
        <v>62</v>
      </c>
      <c r="F3" s="3"/>
      <c r="G3" s="6"/>
      <c r="H3" s="4"/>
      <c r="I3" s="17" t="s">
        <v>7</v>
      </c>
      <c r="J3" s="9"/>
      <c r="K3" s="9"/>
    </row>
    <row r="4" spans="1:11" ht="57" customHeight="1" x14ac:dyDescent="0.25">
      <c r="A4" s="651"/>
      <c r="B4" s="652" t="s">
        <v>477</v>
      </c>
      <c r="C4" s="652"/>
      <c r="D4" s="652"/>
      <c r="E4" s="652"/>
      <c r="F4" s="652"/>
      <c r="G4" s="652"/>
      <c r="H4" s="652"/>
      <c r="I4" s="652"/>
      <c r="J4" s="652"/>
    </row>
    <row r="5" spans="1:11" ht="1.5" customHeight="1" thickBot="1" x14ac:dyDescent="0.3">
      <c r="B5" s="238"/>
      <c r="C5" s="11"/>
      <c r="D5" s="11"/>
      <c r="E5" s="12"/>
      <c r="F5" s="11"/>
      <c r="G5" s="12"/>
      <c r="H5" s="10"/>
      <c r="I5" s="10"/>
    </row>
    <row r="6" spans="1:11" s="100" customFormat="1" ht="22.2" customHeight="1" thickBot="1" x14ac:dyDescent="0.3">
      <c r="A6" s="517" t="s">
        <v>98</v>
      </c>
      <c r="B6" s="515" t="s">
        <v>47</v>
      </c>
      <c r="C6" s="240" t="s">
        <v>25</v>
      </c>
      <c r="D6" s="240"/>
      <c r="E6" s="241"/>
      <c r="F6" s="97" t="s">
        <v>26</v>
      </c>
      <c r="G6" s="98"/>
      <c r="H6" s="99" t="s">
        <v>27</v>
      </c>
      <c r="I6" s="98"/>
      <c r="J6" s="513" t="s">
        <v>161</v>
      </c>
    </row>
    <row r="7" spans="1:11" s="100" customFormat="1" ht="25.2" customHeight="1" thickBot="1" x14ac:dyDescent="0.3">
      <c r="A7" s="518"/>
      <c r="B7" s="516"/>
      <c r="C7" s="323" t="s">
        <v>99</v>
      </c>
      <c r="D7" s="134" t="s">
        <v>96</v>
      </c>
      <c r="E7" s="135" t="s">
        <v>2</v>
      </c>
      <c r="F7" s="96" t="s">
        <v>24</v>
      </c>
      <c r="G7" s="14" t="s">
        <v>2</v>
      </c>
      <c r="H7" s="57" t="s">
        <v>3</v>
      </c>
      <c r="I7" s="14" t="s">
        <v>2</v>
      </c>
      <c r="J7" s="514"/>
    </row>
    <row r="8" spans="1:11" s="13" customFormat="1" ht="25.95" customHeight="1" x14ac:dyDescent="0.45">
      <c r="A8" s="603">
        <v>1</v>
      </c>
      <c r="B8" s="604" t="s">
        <v>117</v>
      </c>
      <c r="C8" s="637">
        <v>202.67</v>
      </c>
      <c r="D8" s="469"/>
      <c r="E8" s="470">
        <v>1</v>
      </c>
      <c r="F8" s="472" t="e">
        <f>'строевая подготовка'!#REF!</f>
        <v>#REF!</v>
      </c>
      <c r="G8" s="473" t="e">
        <f>'строевая подготовка'!#REF!</f>
        <v>#REF!</v>
      </c>
      <c r="H8" s="474" t="e">
        <f>G8+E8</f>
        <v>#REF!</v>
      </c>
      <c r="I8" s="475">
        <v>15</v>
      </c>
      <c r="J8" s="476">
        <v>70</v>
      </c>
    </row>
    <row r="9" spans="1:11" s="13" customFormat="1" ht="25.95" customHeight="1" x14ac:dyDescent="0.4">
      <c r="A9" s="605">
        <v>2</v>
      </c>
      <c r="B9" s="606" t="s">
        <v>17</v>
      </c>
      <c r="C9" s="637">
        <v>237.99</v>
      </c>
      <c r="D9" s="464"/>
      <c r="E9" s="246">
        <v>2</v>
      </c>
      <c r="F9" s="93"/>
      <c r="G9" s="58"/>
      <c r="H9" s="60"/>
      <c r="I9" s="63"/>
      <c r="J9" s="308">
        <v>65</v>
      </c>
      <c r="K9" s="6"/>
    </row>
    <row r="10" spans="1:11" s="13" customFormat="1" ht="25.95" customHeight="1" x14ac:dyDescent="0.45">
      <c r="A10" s="607">
        <v>3</v>
      </c>
      <c r="B10" s="606" t="s">
        <v>44</v>
      </c>
      <c r="C10" s="638">
        <v>276.39</v>
      </c>
      <c r="D10" s="464"/>
      <c r="E10" s="246">
        <v>3</v>
      </c>
      <c r="F10" s="93"/>
      <c r="G10" s="58"/>
      <c r="H10" s="60"/>
      <c r="I10" s="63"/>
      <c r="J10" s="308">
        <v>60</v>
      </c>
      <c r="K10" s="6"/>
    </row>
    <row r="11" spans="1:11" s="13" customFormat="1" ht="25.95" customHeight="1" x14ac:dyDescent="0.45">
      <c r="A11" s="322">
        <v>4</v>
      </c>
      <c r="B11" s="325" t="s">
        <v>154</v>
      </c>
      <c r="C11" s="639">
        <v>319.12</v>
      </c>
      <c r="D11" s="465"/>
      <c r="E11" s="133">
        <v>4</v>
      </c>
      <c r="F11" s="93">
        <f>'строевая подготовка'!G17</f>
        <v>0</v>
      </c>
      <c r="G11" s="58">
        <f>'строевая подготовка'!H16</f>
        <v>0</v>
      </c>
      <c r="H11" s="60">
        <f>G11+E11</f>
        <v>4</v>
      </c>
      <c r="I11" s="63">
        <v>2</v>
      </c>
      <c r="J11" s="305">
        <v>58</v>
      </c>
      <c r="K11" s="6"/>
    </row>
    <row r="12" spans="1:11" s="13" customFormat="1" ht="25.95" customHeight="1" x14ac:dyDescent="0.35">
      <c r="A12" s="320">
        <v>5</v>
      </c>
      <c r="B12" s="325" t="s">
        <v>22</v>
      </c>
      <c r="C12" s="639">
        <v>323.55</v>
      </c>
      <c r="D12" s="465"/>
      <c r="E12" s="133">
        <v>5</v>
      </c>
      <c r="F12" s="93"/>
      <c r="G12" s="58"/>
      <c r="H12" s="60"/>
      <c r="I12" s="63"/>
      <c r="J12" s="305">
        <v>57</v>
      </c>
    </row>
    <row r="13" spans="1:11" s="13" customFormat="1" ht="25.95" customHeight="1" x14ac:dyDescent="0.45">
      <c r="A13" s="322">
        <v>6</v>
      </c>
      <c r="B13" s="325" t="s">
        <v>75</v>
      </c>
      <c r="C13" s="639">
        <v>331.18</v>
      </c>
      <c r="D13" s="465"/>
      <c r="E13" s="133">
        <v>6</v>
      </c>
      <c r="F13" s="93"/>
      <c r="G13" s="58"/>
      <c r="H13" s="60"/>
      <c r="I13" s="63"/>
      <c r="J13" s="305">
        <v>56</v>
      </c>
      <c r="K13" s="6"/>
    </row>
    <row r="14" spans="1:11" s="13" customFormat="1" ht="25.95" customHeight="1" x14ac:dyDescent="0.45">
      <c r="A14" s="321">
        <v>7</v>
      </c>
      <c r="B14" s="325" t="s">
        <v>157</v>
      </c>
      <c r="C14" s="639">
        <v>331.35</v>
      </c>
      <c r="D14" s="465"/>
      <c r="E14" s="133">
        <v>7</v>
      </c>
      <c r="F14" s="93"/>
      <c r="G14" s="58"/>
      <c r="H14" s="60"/>
      <c r="I14" s="63"/>
      <c r="J14" s="305">
        <v>55</v>
      </c>
    </row>
    <row r="15" spans="1:11" s="13" customFormat="1" ht="25.95" customHeight="1" x14ac:dyDescent="0.45">
      <c r="A15" s="321">
        <v>8</v>
      </c>
      <c r="B15" s="325" t="s">
        <v>165</v>
      </c>
      <c r="C15" s="640">
        <v>346.76</v>
      </c>
      <c r="D15" s="465"/>
      <c r="E15" s="133">
        <v>8</v>
      </c>
      <c r="F15" s="242">
        <f>'строевая подготовка'!G23</f>
        <v>0</v>
      </c>
      <c r="G15" s="243">
        <f>'строевая подготовка'!H23</f>
        <v>0</v>
      </c>
      <c r="H15" s="244">
        <f>G15+E15</f>
        <v>8</v>
      </c>
      <c r="I15" s="245">
        <v>5</v>
      </c>
      <c r="J15" s="305">
        <v>54</v>
      </c>
      <c r="K15" s="6"/>
    </row>
    <row r="16" spans="1:11" s="13" customFormat="1" ht="25.95" customHeight="1" x14ac:dyDescent="0.45">
      <c r="A16" s="322">
        <v>9</v>
      </c>
      <c r="B16" s="602" t="s">
        <v>46</v>
      </c>
      <c r="C16" s="640">
        <v>386.87</v>
      </c>
      <c r="D16" s="465"/>
      <c r="E16" s="133">
        <v>9</v>
      </c>
      <c r="F16" s="242"/>
      <c r="G16" s="243"/>
      <c r="H16" s="244"/>
      <c r="I16" s="245"/>
      <c r="J16" s="305">
        <v>53</v>
      </c>
      <c r="K16" s="6"/>
    </row>
    <row r="17" spans="1:11" s="13" customFormat="1" ht="25.95" customHeight="1" x14ac:dyDescent="0.3">
      <c r="A17" s="320">
        <v>10</v>
      </c>
      <c r="B17" s="324" t="s">
        <v>158</v>
      </c>
      <c r="C17" s="641">
        <v>390.25</v>
      </c>
      <c r="D17" s="465"/>
      <c r="E17" s="133">
        <v>10</v>
      </c>
      <c r="F17" s="242"/>
      <c r="G17" s="243"/>
      <c r="H17" s="244"/>
      <c r="I17" s="245"/>
      <c r="J17" s="646">
        <v>52</v>
      </c>
      <c r="K17" s="6"/>
    </row>
    <row r="18" spans="1:11" s="13" customFormat="1" ht="25.95" customHeight="1" x14ac:dyDescent="0.45">
      <c r="A18" s="321">
        <v>11</v>
      </c>
      <c r="B18" s="325" t="s">
        <v>21</v>
      </c>
      <c r="C18" s="630">
        <v>409.01</v>
      </c>
      <c r="D18" s="465"/>
      <c r="E18" s="133">
        <v>11</v>
      </c>
      <c r="F18" s="93"/>
      <c r="G18" s="58"/>
      <c r="H18" s="60"/>
      <c r="I18" s="63"/>
      <c r="J18" s="305">
        <v>51</v>
      </c>
    </row>
    <row r="19" spans="1:11" s="13" customFormat="1" ht="25.95" customHeight="1" x14ac:dyDescent="0.45">
      <c r="A19" s="322">
        <v>12</v>
      </c>
      <c r="B19" s="326" t="s">
        <v>166</v>
      </c>
      <c r="C19" s="639">
        <v>409.66</v>
      </c>
      <c r="D19" s="465"/>
      <c r="E19" s="133">
        <v>12</v>
      </c>
      <c r="F19" s="93"/>
      <c r="G19" s="58"/>
      <c r="H19" s="60"/>
      <c r="I19" s="63"/>
      <c r="J19" s="305">
        <v>50</v>
      </c>
    </row>
    <row r="20" spans="1:11" s="13" customFormat="1" ht="25.95" customHeight="1" x14ac:dyDescent="0.35">
      <c r="A20" s="320">
        <v>13</v>
      </c>
      <c r="B20" s="324" t="s">
        <v>168</v>
      </c>
      <c r="C20" s="639">
        <v>412.03</v>
      </c>
      <c r="D20" s="465"/>
      <c r="E20" s="133">
        <v>13</v>
      </c>
      <c r="F20" s="93"/>
      <c r="G20" s="58"/>
      <c r="H20" s="60"/>
      <c r="I20" s="63"/>
      <c r="J20" s="305">
        <v>49</v>
      </c>
      <c r="K20" s="6"/>
    </row>
    <row r="21" spans="1:11" s="13" customFormat="1" ht="25.95" customHeight="1" x14ac:dyDescent="0.45">
      <c r="A21" s="322">
        <v>14</v>
      </c>
      <c r="B21" s="325" t="s">
        <v>69</v>
      </c>
      <c r="C21" s="639">
        <v>414.56</v>
      </c>
      <c r="D21" s="465"/>
      <c r="E21" s="133">
        <v>14</v>
      </c>
      <c r="F21" s="242" t="e">
        <f>'строевая подготовка'!#REF!</f>
        <v>#REF!</v>
      </c>
      <c r="G21" s="243">
        <v>22</v>
      </c>
      <c r="H21" s="244">
        <f>G21+E21</f>
        <v>22</v>
      </c>
      <c r="I21" s="245">
        <v>21</v>
      </c>
      <c r="J21" s="305">
        <v>48</v>
      </c>
    </row>
    <row r="22" spans="1:11" s="13" customFormat="1" ht="25.95" customHeight="1" x14ac:dyDescent="0.45">
      <c r="A22" s="321">
        <v>15</v>
      </c>
      <c r="B22" s="325" t="s">
        <v>167</v>
      </c>
      <c r="C22" s="639">
        <v>420.21</v>
      </c>
      <c r="D22" s="465"/>
      <c r="E22" s="133">
        <v>15</v>
      </c>
      <c r="F22" s="93"/>
      <c r="G22" s="58"/>
      <c r="H22" s="60"/>
      <c r="I22" s="63"/>
      <c r="J22" s="305">
        <v>47</v>
      </c>
      <c r="K22" s="6"/>
    </row>
    <row r="23" spans="1:11" s="13" customFormat="1" ht="25.95" customHeight="1" x14ac:dyDescent="0.45">
      <c r="A23" s="321">
        <v>16</v>
      </c>
      <c r="B23" s="325" t="s">
        <v>156</v>
      </c>
      <c r="C23" s="639">
        <v>424.66</v>
      </c>
      <c r="D23" s="465"/>
      <c r="E23" s="133">
        <v>16</v>
      </c>
      <c r="F23" s="93"/>
      <c r="G23" s="58"/>
      <c r="H23" s="60"/>
      <c r="I23" s="63"/>
      <c r="J23" s="305">
        <v>46</v>
      </c>
      <c r="K23" s="6"/>
    </row>
    <row r="24" spans="1:11" ht="25.95" customHeight="1" x14ac:dyDescent="0.45">
      <c r="A24" s="322">
        <v>17</v>
      </c>
      <c r="B24" s="324" t="s">
        <v>90</v>
      </c>
      <c r="C24" s="639">
        <v>430.75</v>
      </c>
      <c r="D24" s="465"/>
      <c r="E24" s="133">
        <v>17</v>
      </c>
      <c r="F24" s="94">
        <f>'строевая подготовка'!G21</f>
        <v>0</v>
      </c>
      <c r="G24" s="59">
        <f>'строевая подготовка'!H20</f>
        <v>0</v>
      </c>
      <c r="H24" s="62">
        <f>G24+E24</f>
        <v>0</v>
      </c>
      <c r="I24" s="56" t="s">
        <v>58</v>
      </c>
      <c r="J24" s="305">
        <v>45</v>
      </c>
    </row>
    <row r="25" spans="1:11" ht="25.95" customHeight="1" x14ac:dyDescent="0.35">
      <c r="A25" s="320">
        <v>18</v>
      </c>
      <c r="B25" s="325" t="s">
        <v>79</v>
      </c>
      <c r="C25" s="639">
        <v>433.18</v>
      </c>
      <c r="D25" s="465"/>
      <c r="E25" s="133">
        <v>18</v>
      </c>
      <c r="F25" s="95">
        <f>'строевая подготовка'!G18</f>
        <v>0</v>
      </c>
      <c r="G25" s="55">
        <f>'строевая подготовка'!H17</f>
        <v>0</v>
      </c>
      <c r="H25" s="61">
        <f>G25+E25</f>
        <v>0</v>
      </c>
      <c r="I25" s="47">
        <v>3</v>
      </c>
      <c r="J25" s="305">
        <v>44</v>
      </c>
    </row>
    <row r="26" spans="1:11" ht="25.95" customHeight="1" x14ac:dyDescent="0.45">
      <c r="A26" s="321">
        <v>19</v>
      </c>
      <c r="B26" s="325" t="s">
        <v>37</v>
      </c>
      <c r="C26" s="639">
        <v>436.52</v>
      </c>
      <c r="D26" s="465"/>
      <c r="E26" s="133">
        <v>19</v>
      </c>
      <c r="F26" s="94" t="e">
        <f>'строевая подготовка'!#REF!</f>
        <v>#REF!</v>
      </c>
      <c r="G26" s="59">
        <v>12</v>
      </c>
      <c r="H26" s="62">
        <f>G26+E26</f>
        <v>12</v>
      </c>
      <c r="I26" s="56" t="s">
        <v>58</v>
      </c>
      <c r="J26" s="305">
        <v>43</v>
      </c>
    </row>
    <row r="27" spans="1:11" ht="25.95" customHeight="1" x14ac:dyDescent="0.45">
      <c r="A27" s="322">
        <v>20</v>
      </c>
      <c r="B27" s="325" t="s">
        <v>155</v>
      </c>
      <c r="C27" s="639">
        <v>448.99</v>
      </c>
      <c r="D27" s="465"/>
      <c r="E27" s="133">
        <v>20</v>
      </c>
      <c r="F27" s="94">
        <f>'строевая подготовка'!G13</f>
        <v>0</v>
      </c>
      <c r="G27" s="59">
        <f>'строевая подготовка'!H12</f>
        <v>0</v>
      </c>
      <c r="H27" s="62">
        <f>G27+E27</f>
        <v>0</v>
      </c>
      <c r="I27" s="46">
        <v>13</v>
      </c>
      <c r="J27" s="305">
        <v>42</v>
      </c>
    </row>
    <row r="28" spans="1:11" ht="25.95" customHeight="1" x14ac:dyDescent="0.35">
      <c r="A28" s="320">
        <v>21</v>
      </c>
      <c r="B28" s="325" t="s">
        <v>40</v>
      </c>
      <c r="C28" s="639">
        <v>461.57</v>
      </c>
      <c r="D28" s="465"/>
      <c r="E28" s="133">
        <v>21</v>
      </c>
      <c r="F28" s="95"/>
      <c r="G28" s="55"/>
      <c r="H28" s="61"/>
      <c r="I28" s="47"/>
      <c r="J28" s="305">
        <v>41</v>
      </c>
      <c r="K28" s="13"/>
    </row>
    <row r="29" spans="1:11" ht="25.95" customHeight="1" x14ac:dyDescent="0.45">
      <c r="A29" s="322">
        <v>22</v>
      </c>
      <c r="B29" s="325" t="s">
        <v>84</v>
      </c>
      <c r="C29" s="639">
        <v>461.63</v>
      </c>
      <c r="D29" s="465"/>
      <c r="E29" s="133">
        <v>22</v>
      </c>
      <c r="F29" s="95"/>
      <c r="G29" s="55"/>
      <c r="H29" s="61"/>
      <c r="I29" s="47"/>
      <c r="J29" s="305">
        <v>40</v>
      </c>
    </row>
    <row r="30" spans="1:11" ht="25.95" customHeight="1" x14ac:dyDescent="0.45">
      <c r="A30" s="321">
        <v>23</v>
      </c>
      <c r="B30" s="325" t="s">
        <v>82</v>
      </c>
      <c r="C30" s="639">
        <v>469.96</v>
      </c>
      <c r="D30" s="465"/>
      <c r="E30" s="133">
        <v>23</v>
      </c>
      <c r="F30" s="94">
        <f>'строевая подготовка'!G19</f>
        <v>0</v>
      </c>
      <c r="G30" s="59">
        <f>'строевая подготовка'!H18</f>
        <v>0</v>
      </c>
      <c r="H30" s="62">
        <f>G30+E30</f>
        <v>0</v>
      </c>
      <c r="I30" s="56" t="s">
        <v>58</v>
      </c>
      <c r="J30" s="305">
        <v>39</v>
      </c>
    </row>
    <row r="31" spans="1:11" ht="25.95" customHeight="1" x14ac:dyDescent="0.45">
      <c r="A31" s="321">
        <v>24</v>
      </c>
      <c r="B31" s="324" t="s">
        <v>160</v>
      </c>
      <c r="C31" s="639">
        <v>506.82</v>
      </c>
      <c r="D31" s="465"/>
      <c r="E31" s="133">
        <v>24</v>
      </c>
      <c r="F31" s="95"/>
      <c r="G31" s="55"/>
      <c r="H31" s="61"/>
      <c r="I31" s="47"/>
      <c r="J31" s="305">
        <v>38</v>
      </c>
    </row>
    <row r="32" spans="1:11" ht="25.95" customHeight="1" x14ac:dyDescent="0.45">
      <c r="A32" s="322">
        <v>25</v>
      </c>
      <c r="B32" s="324" t="s">
        <v>159</v>
      </c>
      <c r="C32" s="639">
        <v>534.42999999999995</v>
      </c>
      <c r="D32" s="465"/>
      <c r="E32" s="133">
        <v>25</v>
      </c>
      <c r="F32" s="95"/>
      <c r="G32" s="55"/>
      <c r="H32" s="61"/>
      <c r="I32" s="47"/>
      <c r="J32" s="305">
        <v>37</v>
      </c>
      <c r="K32" s="13"/>
    </row>
    <row r="33" spans="1:11" ht="25.95" customHeight="1" x14ac:dyDescent="0.35">
      <c r="A33" s="320">
        <v>26</v>
      </c>
      <c r="B33" s="325" t="s">
        <v>43</v>
      </c>
      <c r="C33" s="639">
        <v>542.77</v>
      </c>
      <c r="D33" s="465"/>
      <c r="E33" s="133">
        <v>26</v>
      </c>
      <c r="F33" s="94">
        <f>'строевая подготовка'!G12</f>
        <v>0</v>
      </c>
      <c r="G33" s="59">
        <f>'строевая подготовка'!H11</f>
        <v>0</v>
      </c>
      <c r="H33" s="62">
        <f t="shared" ref="H33:H38" si="0">G33+E33</f>
        <v>26</v>
      </c>
      <c r="I33" s="46">
        <v>4</v>
      </c>
      <c r="J33" s="305">
        <v>36</v>
      </c>
      <c r="K33" s="13"/>
    </row>
    <row r="34" spans="1:11" ht="25.95" customHeight="1" x14ac:dyDescent="0.45">
      <c r="A34" s="321">
        <v>27</v>
      </c>
      <c r="B34" s="325" t="s">
        <v>20</v>
      </c>
      <c r="C34" s="639">
        <v>554.02</v>
      </c>
      <c r="D34" s="465"/>
      <c r="E34" s="133">
        <v>27</v>
      </c>
      <c r="F34" s="94">
        <f>'строевая подготовка'!G9</f>
        <v>0</v>
      </c>
      <c r="G34" s="59">
        <v>14</v>
      </c>
      <c r="H34" s="62">
        <f t="shared" si="0"/>
        <v>41</v>
      </c>
      <c r="I34" s="46">
        <v>12</v>
      </c>
      <c r="J34" s="305">
        <v>35</v>
      </c>
    </row>
    <row r="35" spans="1:11" ht="25.95" customHeight="1" x14ac:dyDescent="0.45">
      <c r="A35" s="322">
        <v>28</v>
      </c>
      <c r="B35" s="325" t="s">
        <v>436</v>
      </c>
      <c r="C35" s="642">
        <v>564.9</v>
      </c>
      <c r="D35" s="465"/>
      <c r="E35" s="133">
        <v>28</v>
      </c>
      <c r="F35" s="94"/>
      <c r="G35" s="59"/>
      <c r="H35" s="62"/>
      <c r="I35" s="46"/>
      <c r="J35" s="479">
        <v>34</v>
      </c>
    </row>
    <row r="36" spans="1:11" ht="25.95" customHeight="1" x14ac:dyDescent="0.35">
      <c r="A36" s="320">
        <v>29</v>
      </c>
      <c r="B36" s="325" t="s">
        <v>19</v>
      </c>
      <c r="C36" s="611">
        <v>569.55999999999995</v>
      </c>
      <c r="D36" s="465"/>
      <c r="E36" s="133">
        <v>29</v>
      </c>
      <c r="F36" s="94">
        <f>'строевая подготовка'!G25</f>
        <v>0</v>
      </c>
      <c r="G36" s="59">
        <v>14</v>
      </c>
      <c r="H36" s="62">
        <f t="shared" si="0"/>
        <v>43</v>
      </c>
      <c r="I36" s="56" t="s">
        <v>58</v>
      </c>
      <c r="J36" s="479">
        <v>33</v>
      </c>
    </row>
    <row r="37" spans="1:11" ht="25.95" customHeight="1" x14ac:dyDescent="0.45">
      <c r="A37" s="648">
        <v>30</v>
      </c>
      <c r="B37" s="325" t="s">
        <v>86</v>
      </c>
      <c r="C37" s="643">
        <v>598.73</v>
      </c>
      <c r="D37" s="631"/>
      <c r="E37" s="133">
        <v>30</v>
      </c>
      <c r="F37" s="632"/>
      <c r="G37" s="633"/>
      <c r="H37" s="634"/>
      <c r="I37" s="635"/>
      <c r="J37" s="479">
        <v>32</v>
      </c>
    </row>
    <row r="38" spans="1:11" ht="25.95" customHeight="1" thickBot="1" x14ac:dyDescent="0.4">
      <c r="A38" s="320">
        <v>31</v>
      </c>
      <c r="B38" s="325" t="s">
        <v>18</v>
      </c>
      <c r="C38" s="639">
        <v>664.24</v>
      </c>
      <c r="D38" s="466"/>
      <c r="E38" s="133">
        <v>31</v>
      </c>
      <c r="F38" s="309">
        <f>'строевая подготовка'!G15</f>
        <v>0</v>
      </c>
      <c r="G38" s="310">
        <v>22</v>
      </c>
      <c r="H38" s="311">
        <f t="shared" si="0"/>
        <v>53</v>
      </c>
      <c r="I38" s="312">
        <v>20</v>
      </c>
      <c r="J38" s="480">
        <v>31</v>
      </c>
    </row>
    <row r="39" spans="1:11" ht="25.95" customHeight="1" thickBot="1" x14ac:dyDescent="0.4">
      <c r="A39" s="320">
        <v>32</v>
      </c>
      <c r="B39" s="325" t="s">
        <v>39</v>
      </c>
      <c r="C39" s="639">
        <v>694.38</v>
      </c>
      <c r="D39" s="467"/>
      <c r="E39" s="133">
        <v>32</v>
      </c>
      <c r="F39" s="309">
        <f>'строевая подготовка'!G16</f>
        <v>0</v>
      </c>
      <c r="G39" s="310">
        <v>23</v>
      </c>
      <c r="H39" s="311">
        <f t="shared" ref="H39:H41" si="1">G39+E39</f>
        <v>55</v>
      </c>
      <c r="I39" s="312">
        <v>20</v>
      </c>
      <c r="J39" s="479">
        <v>30</v>
      </c>
    </row>
    <row r="40" spans="1:11" ht="25.95" customHeight="1" thickBot="1" x14ac:dyDescent="0.5">
      <c r="A40" s="648">
        <v>33</v>
      </c>
      <c r="B40" s="601" t="s">
        <v>169</v>
      </c>
      <c r="C40" s="639">
        <v>736.98</v>
      </c>
      <c r="D40" s="467"/>
      <c r="E40" s="133">
        <v>33</v>
      </c>
      <c r="F40" s="309">
        <f>'строевая подготовка'!G17</f>
        <v>0</v>
      </c>
      <c r="G40" s="310">
        <v>24</v>
      </c>
      <c r="H40" s="311">
        <f t="shared" si="1"/>
        <v>57</v>
      </c>
      <c r="I40" s="312">
        <v>20</v>
      </c>
      <c r="J40" s="610">
        <v>29</v>
      </c>
    </row>
    <row r="41" spans="1:11" ht="23.4" customHeight="1" thickBot="1" x14ac:dyDescent="0.5">
      <c r="A41" s="321">
        <v>34</v>
      </c>
      <c r="B41" s="325" t="s">
        <v>38</v>
      </c>
      <c r="C41" s="644">
        <v>794.1</v>
      </c>
      <c r="D41" s="466"/>
      <c r="E41" s="133">
        <v>34</v>
      </c>
      <c r="F41" s="309">
        <f>'строевая подготовка'!G19</f>
        <v>0</v>
      </c>
      <c r="G41" s="310">
        <v>26</v>
      </c>
      <c r="H41" s="311">
        <f t="shared" si="1"/>
        <v>60</v>
      </c>
      <c r="I41" s="312">
        <v>20</v>
      </c>
      <c r="J41" s="611">
        <v>28</v>
      </c>
    </row>
    <row r="42" spans="1:11" ht="27" customHeight="1" thickBot="1" x14ac:dyDescent="0.5">
      <c r="A42" s="649">
        <v>35</v>
      </c>
      <c r="B42" s="647" t="s">
        <v>171</v>
      </c>
      <c r="C42" s="645">
        <v>755.01</v>
      </c>
      <c r="D42" s="471"/>
      <c r="E42" s="468" t="s">
        <v>468</v>
      </c>
      <c r="F42" s="477"/>
      <c r="G42" s="471"/>
      <c r="H42" s="477"/>
      <c r="I42" s="471"/>
      <c r="J42" s="478"/>
    </row>
    <row r="43" spans="1:11" ht="25.8" customHeight="1" x14ac:dyDescent="0.45">
      <c r="A43" s="636"/>
      <c r="B43" s="6"/>
      <c r="C43" s="6"/>
      <c r="D43" s="12"/>
      <c r="E43" s="12"/>
      <c r="F43" s="25"/>
      <c r="G43" s="12"/>
      <c r="H43" s="25"/>
      <c r="I43" s="12"/>
      <c r="J43" s="25"/>
      <c r="K43" s="25"/>
    </row>
    <row r="44" spans="1:11" x14ac:dyDescent="0.45">
      <c r="A44" s="650" t="s">
        <v>476</v>
      </c>
      <c r="B44" s="6"/>
      <c r="C44" s="6"/>
      <c r="D44" s="6"/>
      <c r="E44" s="25"/>
      <c r="F44" s="25"/>
      <c r="G44" s="12"/>
      <c r="H44" s="25"/>
      <c r="I44" s="12"/>
      <c r="J44" s="25"/>
      <c r="K44" s="25"/>
    </row>
  </sheetData>
  <sortState ref="B9:C41">
    <sortCondition ref="C9:C41"/>
  </sortState>
  <mergeCells count="5">
    <mergeCell ref="B1:J1"/>
    <mergeCell ref="B4:J4"/>
    <mergeCell ref="J6:J7"/>
    <mergeCell ref="B6:B7"/>
    <mergeCell ref="A6:A7"/>
  </mergeCells>
  <conditionalFormatting sqref="E2:E3 E7 E45:E1048576 E42:E43 E5">
    <cfRule type="cellIs" dxfId="118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0"/>
  <sheetViews>
    <sheetView view="pageBreakPreview" zoomScale="90" zoomScaleNormal="100" zoomScaleSheetLayoutView="90" workbookViewId="0">
      <pane ySplit="5" topLeftCell="A217" activePane="bottomLeft" state="frozen"/>
      <selection pane="bottomLeft" activeCell="G269" sqref="G269"/>
    </sheetView>
  </sheetViews>
  <sheetFormatPr defaultColWidth="9.109375" defaultRowHeight="15.6" x14ac:dyDescent="0.25"/>
  <cols>
    <col min="1" max="1" width="8.109375" style="32" customWidth="1"/>
    <col min="2" max="2" width="4.5546875" style="32" hidden="1" customWidth="1"/>
    <col min="3" max="3" width="45.5546875" style="122" customWidth="1"/>
    <col min="4" max="4" width="30.21875" style="32" customWidth="1"/>
    <col min="5" max="5" width="15.33203125" style="126" customWidth="1"/>
    <col min="6" max="6" width="13.6640625" style="126" customWidth="1"/>
    <col min="7" max="7" width="15.77734375" style="126" customWidth="1"/>
    <col min="8" max="8" width="9.109375" style="32" customWidth="1"/>
    <col min="9" max="9" width="9.109375" style="32"/>
    <col min="10" max="16384" width="9.109375" style="34"/>
  </cols>
  <sheetData>
    <row r="1" spans="1:14" ht="47.25" customHeight="1" x14ac:dyDescent="0.25">
      <c r="A1" s="526" t="s">
        <v>29</v>
      </c>
      <c r="B1" s="526"/>
      <c r="C1" s="526"/>
      <c r="D1" s="526"/>
      <c r="E1" s="526"/>
      <c r="F1" s="526"/>
      <c r="G1" s="526"/>
      <c r="H1" s="125"/>
      <c r="I1" s="125"/>
    </row>
    <row r="2" spans="1:14" x14ac:dyDescent="0.25">
      <c r="A2" s="528" t="s">
        <v>153</v>
      </c>
      <c r="B2" s="528"/>
      <c r="C2" s="528"/>
      <c r="D2" s="528"/>
      <c r="E2" s="528"/>
      <c r="F2" s="528"/>
      <c r="G2" s="528"/>
      <c r="H2" s="528"/>
    </row>
    <row r="3" spans="1:14" ht="35.25" customHeight="1" thickBot="1" x14ac:dyDescent="0.3">
      <c r="A3" s="527" t="s">
        <v>100</v>
      </c>
      <c r="B3" s="528"/>
      <c r="C3" s="528"/>
      <c r="D3" s="528"/>
      <c r="E3" s="528"/>
      <c r="F3" s="528"/>
      <c r="G3" s="528"/>
    </row>
    <row r="4" spans="1:14" ht="20.25" customHeight="1" x14ac:dyDescent="0.25">
      <c r="A4" s="519" t="s">
        <v>28</v>
      </c>
      <c r="B4" s="251"/>
      <c r="C4" s="521" t="s">
        <v>1</v>
      </c>
      <c r="D4" s="523" t="s">
        <v>148</v>
      </c>
      <c r="E4" s="524" t="s">
        <v>48</v>
      </c>
      <c r="F4" s="524"/>
      <c r="G4" s="524"/>
      <c r="H4" s="525"/>
    </row>
    <row r="5" spans="1:14" ht="41.25" customHeight="1" thickBot="1" x14ac:dyDescent="0.3">
      <c r="A5" s="520"/>
      <c r="B5" s="252"/>
      <c r="C5" s="522"/>
      <c r="D5" s="612"/>
      <c r="E5" s="150" t="s">
        <v>52</v>
      </c>
      <c r="F5" s="150" t="s">
        <v>53</v>
      </c>
      <c r="G5" s="150" t="s">
        <v>54</v>
      </c>
      <c r="H5" s="151" t="s">
        <v>2</v>
      </c>
    </row>
    <row r="6" spans="1:14" ht="17.399999999999999" x14ac:dyDescent="0.25">
      <c r="A6" s="253">
        <v>1</v>
      </c>
      <c r="B6" s="254"/>
      <c r="C6" s="225" t="s">
        <v>190</v>
      </c>
      <c r="D6" s="348" t="s">
        <v>103</v>
      </c>
      <c r="E6" s="501">
        <v>25</v>
      </c>
      <c r="F6" s="501"/>
      <c r="G6" s="501">
        <v>25</v>
      </c>
      <c r="H6" s="253">
        <v>1</v>
      </c>
    </row>
    <row r="7" spans="1:14" ht="17.399999999999999" customHeight="1" x14ac:dyDescent="0.25">
      <c r="A7" s="255">
        <f>A6+1</f>
        <v>2</v>
      </c>
      <c r="B7" s="249"/>
      <c r="C7" s="225" t="s">
        <v>197</v>
      </c>
      <c r="D7" s="348" t="s">
        <v>103</v>
      </c>
      <c r="E7" s="501">
        <v>25</v>
      </c>
      <c r="F7" s="501"/>
      <c r="G7" s="501">
        <v>25</v>
      </c>
      <c r="H7" s="255">
        <f>H6+1</f>
        <v>2</v>
      </c>
    </row>
    <row r="8" spans="1:14" ht="15" customHeight="1" x14ac:dyDescent="0.25">
      <c r="A8" s="255">
        <f t="shared" ref="A8:A71" si="0">A7+1</f>
        <v>3</v>
      </c>
      <c r="B8" s="249"/>
      <c r="C8" s="225" t="s">
        <v>191</v>
      </c>
      <c r="D8" s="348" t="s">
        <v>103</v>
      </c>
      <c r="E8" s="501">
        <v>27</v>
      </c>
      <c r="F8" s="501"/>
      <c r="G8" s="501">
        <v>27</v>
      </c>
      <c r="H8" s="255">
        <f t="shared" ref="H8:H55" si="1">H7+1</f>
        <v>3</v>
      </c>
    </row>
    <row r="9" spans="1:14" ht="17.399999999999999" x14ac:dyDescent="0.25">
      <c r="A9" s="247">
        <f t="shared" si="0"/>
        <v>4</v>
      </c>
      <c r="B9" s="248"/>
      <c r="C9" s="228" t="s">
        <v>320</v>
      </c>
      <c r="D9" s="379" t="s">
        <v>113</v>
      </c>
      <c r="E9" s="501">
        <v>28</v>
      </c>
      <c r="F9" s="501"/>
      <c r="G9" s="501">
        <v>28</v>
      </c>
      <c r="H9" s="247">
        <f t="shared" si="1"/>
        <v>4</v>
      </c>
    </row>
    <row r="10" spans="1:14" ht="31.2" customHeight="1" x14ac:dyDescent="0.25">
      <c r="A10" s="247">
        <f t="shared" si="0"/>
        <v>5</v>
      </c>
      <c r="B10" s="248"/>
      <c r="C10" s="231" t="s">
        <v>349</v>
      </c>
      <c r="D10" s="619" t="s">
        <v>464</v>
      </c>
      <c r="E10" s="501">
        <v>28.01</v>
      </c>
      <c r="F10" s="501"/>
      <c r="G10" s="501">
        <v>28.01</v>
      </c>
      <c r="H10" s="247">
        <f t="shared" si="1"/>
        <v>5</v>
      </c>
    </row>
    <row r="11" spans="1:14" ht="17.399999999999999" x14ac:dyDescent="0.3">
      <c r="A11" s="247">
        <f t="shared" si="0"/>
        <v>6</v>
      </c>
      <c r="B11" s="248"/>
      <c r="C11" s="227" t="s">
        <v>281</v>
      </c>
      <c r="D11" s="345" t="s">
        <v>278</v>
      </c>
      <c r="E11" s="501">
        <v>28.08</v>
      </c>
      <c r="F11" s="501"/>
      <c r="G11" s="501">
        <v>28.08</v>
      </c>
      <c r="H11" s="247">
        <f t="shared" si="1"/>
        <v>6</v>
      </c>
    </row>
    <row r="12" spans="1:14" s="32" customFormat="1" ht="20.399999999999999" customHeight="1" x14ac:dyDescent="0.25">
      <c r="A12" s="247">
        <f t="shared" si="0"/>
        <v>7</v>
      </c>
      <c r="B12" s="248"/>
      <c r="C12" s="225" t="s">
        <v>196</v>
      </c>
      <c r="D12" s="348" t="s">
        <v>103</v>
      </c>
      <c r="E12" s="501">
        <v>28.36</v>
      </c>
      <c r="F12" s="501"/>
      <c r="G12" s="501">
        <v>28.36</v>
      </c>
      <c r="H12" s="247">
        <f t="shared" si="1"/>
        <v>7</v>
      </c>
      <c r="J12" s="34"/>
      <c r="K12" s="34"/>
      <c r="L12" s="34"/>
      <c r="M12" s="34"/>
      <c r="N12" s="34"/>
    </row>
    <row r="13" spans="1:14" s="32" customFormat="1" ht="19.2" customHeight="1" x14ac:dyDescent="0.25">
      <c r="A13" s="247">
        <f t="shared" si="0"/>
        <v>8</v>
      </c>
      <c r="B13" s="248"/>
      <c r="C13" s="225" t="s">
        <v>396</v>
      </c>
      <c r="D13" s="620" t="s">
        <v>152</v>
      </c>
      <c r="E13" s="501">
        <v>28.72</v>
      </c>
      <c r="F13" s="501"/>
      <c r="G13" s="501">
        <v>28.72</v>
      </c>
      <c r="H13" s="247">
        <f t="shared" si="1"/>
        <v>8</v>
      </c>
      <c r="J13" s="34"/>
      <c r="K13" s="34"/>
      <c r="L13" s="34"/>
      <c r="M13" s="34"/>
      <c r="N13" s="34"/>
    </row>
    <row r="14" spans="1:14" s="32" customFormat="1" ht="17.399999999999999" x14ac:dyDescent="0.25">
      <c r="A14" s="247">
        <f t="shared" si="0"/>
        <v>9</v>
      </c>
      <c r="B14" s="248"/>
      <c r="C14" s="225" t="s">
        <v>194</v>
      </c>
      <c r="D14" s="348" t="s">
        <v>103</v>
      </c>
      <c r="E14" s="501">
        <v>29.18</v>
      </c>
      <c r="F14" s="501"/>
      <c r="G14" s="501">
        <v>29.18</v>
      </c>
      <c r="H14" s="247">
        <f t="shared" si="1"/>
        <v>9</v>
      </c>
      <c r="J14" s="34"/>
      <c r="K14" s="34"/>
      <c r="L14" s="34"/>
      <c r="M14" s="34"/>
      <c r="N14" s="34"/>
    </row>
    <row r="15" spans="1:14" s="32" customFormat="1" ht="17.399999999999999" x14ac:dyDescent="0.25">
      <c r="A15" s="247">
        <f t="shared" si="0"/>
        <v>10</v>
      </c>
      <c r="B15" s="248"/>
      <c r="C15" s="224" t="s">
        <v>472</v>
      </c>
      <c r="D15" s="379" t="s">
        <v>113</v>
      </c>
      <c r="E15" s="501">
        <v>29.22</v>
      </c>
      <c r="F15" s="501"/>
      <c r="G15" s="501">
        <v>29.22</v>
      </c>
      <c r="H15" s="247">
        <f t="shared" si="1"/>
        <v>10</v>
      </c>
      <c r="J15" s="34"/>
      <c r="K15" s="34"/>
      <c r="L15" s="34"/>
      <c r="M15" s="34"/>
      <c r="N15" s="34"/>
    </row>
    <row r="16" spans="1:14" s="32" customFormat="1" ht="17.399999999999999" x14ac:dyDescent="0.25">
      <c r="A16" s="247">
        <f t="shared" si="0"/>
        <v>11</v>
      </c>
      <c r="B16" s="248"/>
      <c r="C16" s="224" t="s">
        <v>180</v>
      </c>
      <c r="D16" s="345" t="s">
        <v>173</v>
      </c>
      <c r="E16" s="501">
        <v>29.74</v>
      </c>
      <c r="F16" s="501"/>
      <c r="G16" s="501">
        <v>29.74</v>
      </c>
      <c r="H16" s="247">
        <f t="shared" si="1"/>
        <v>11</v>
      </c>
      <c r="J16" s="34"/>
      <c r="K16" s="34"/>
      <c r="L16" s="34"/>
      <c r="M16" s="34"/>
      <c r="N16" s="34"/>
    </row>
    <row r="17" spans="1:14" s="32" customFormat="1" ht="17.399999999999999" x14ac:dyDescent="0.25">
      <c r="A17" s="247">
        <f t="shared" si="0"/>
        <v>12</v>
      </c>
      <c r="B17" s="248"/>
      <c r="C17" s="224" t="s">
        <v>470</v>
      </c>
      <c r="D17" s="379" t="s">
        <v>113</v>
      </c>
      <c r="E17" s="501">
        <v>30.2</v>
      </c>
      <c r="F17" s="501"/>
      <c r="G17" s="501">
        <v>30.2</v>
      </c>
      <c r="H17" s="247">
        <f t="shared" si="1"/>
        <v>12</v>
      </c>
      <c r="J17" s="34"/>
      <c r="K17" s="34"/>
      <c r="L17" s="34"/>
      <c r="M17" s="34"/>
      <c r="N17" s="34"/>
    </row>
    <row r="18" spans="1:14" s="32" customFormat="1" ht="17.399999999999999" x14ac:dyDescent="0.25">
      <c r="A18" s="247">
        <f t="shared" si="0"/>
        <v>13</v>
      </c>
      <c r="B18" s="248"/>
      <c r="C18" s="232" t="s">
        <v>222</v>
      </c>
      <c r="D18" s="359" t="s">
        <v>107</v>
      </c>
      <c r="E18" s="501">
        <v>30.31</v>
      </c>
      <c r="F18" s="501"/>
      <c r="G18" s="501">
        <v>30.31</v>
      </c>
      <c r="H18" s="247">
        <f t="shared" si="1"/>
        <v>13</v>
      </c>
      <c r="J18" s="34"/>
      <c r="K18" s="34"/>
      <c r="L18" s="34"/>
      <c r="M18" s="34"/>
      <c r="N18" s="34"/>
    </row>
    <row r="19" spans="1:14" s="32" customFormat="1" ht="17.399999999999999" x14ac:dyDescent="0.25">
      <c r="A19" s="247">
        <f t="shared" si="0"/>
        <v>14</v>
      </c>
      <c r="B19" s="248"/>
      <c r="C19" s="225" t="s">
        <v>195</v>
      </c>
      <c r="D19" s="348" t="s">
        <v>103</v>
      </c>
      <c r="E19" s="501">
        <v>31</v>
      </c>
      <c r="F19" s="501"/>
      <c r="G19" s="501">
        <v>31</v>
      </c>
      <c r="H19" s="247">
        <f t="shared" si="1"/>
        <v>14</v>
      </c>
      <c r="J19" s="34"/>
      <c r="K19" s="34"/>
      <c r="L19" s="34"/>
      <c r="M19" s="34"/>
      <c r="N19" s="34"/>
    </row>
    <row r="20" spans="1:14" s="32" customFormat="1" ht="17.399999999999999" x14ac:dyDescent="0.25">
      <c r="A20" s="247">
        <f t="shared" si="0"/>
        <v>15</v>
      </c>
      <c r="B20" s="248"/>
      <c r="C20" s="224" t="s">
        <v>313</v>
      </c>
      <c r="D20" s="379" t="s">
        <v>113</v>
      </c>
      <c r="E20" s="501">
        <v>28.18</v>
      </c>
      <c r="F20" s="501">
        <v>3</v>
      </c>
      <c r="G20" s="501">
        <v>31.18</v>
      </c>
      <c r="H20" s="247">
        <f t="shared" si="1"/>
        <v>15</v>
      </c>
      <c r="J20" s="34"/>
      <c r="K20" s="34"/>
      <c r="L20" s="34"/>
      <c r="M20" s="34"/>
      <c r="N20" s="34"/>
    </row>
    <row r="21" spans="1:14" s="32" customFormat="1" ht="17.399999999999999" x14ac:dyDescent="0.25">
      <c r="A21" s="247">
        <f t="shared" si="0"/>
        <v>16</v>
      </c>
      <c r="B21" s="248"/>
      <c r="C21" s="225" t="s">
        <v>418</v>
      </c>
      <c r="D21" s="620" t="s">
        <v>116</v>
      </c>
      <c r="E21" s="501">
        <v>31.57</v>
      </c>
      <c r="F21" s="501"/>
      <c r="G21" s="501">
        <v>31.57</v>
      </c>
      <c r="H21" s="247">
        <f t="shared" si="1"/>
        <v>16</v>
      </c>
      <c r="J21" s="34"/>
      <c r="K21" s="34"/>
      <c r="L21" s="34"/>
      <c r="M21" s="34"/>
      <c r="N21" s="34"/>
    </row>
    <row r="22" spans="1:14" s="32" customFormat="1" ht="26.4" x14ac:dyDescent="0.25">
      <c r="A22" s="247">
        <f t="shared" si="0"/>
        <v>17</v>
      </c>
      <c r="B22" s="248"/>
      <c r="C22" s="231" t="s">
        <v>350</v>
      </c>
      <c r="D22" s="619" t="s">
        <v>464</v>
      </c>
      <c r="E22" s="501">
        <v>32.06</v>
      </c>
      <c r="F22" s="501"/>
      <c r="G22" s="501">
        <v>32.06</v>
      </c>
      <c r="H22" s="247">
        <f t="shared" si="1"/>
        <v>17</v>
      </c>
      <c r="J22" s="34"/>
      <c r="K22" s="34"/>
      <c r="L22" s="34"/>
      <c r="M22" s="34"/>
      <c r="N22" s="34"/>
    </row>
    <row r="23" spans="1:14" s="32" customFormat="1" ht="17.399999999999999" x14ac:dyDescent="0.25">
      <c r="A23" s="247">
        <f t="shared" si="0"/>
        <v>18</v>
      </c>
      <c r="B23" s="248"/>
      <c r="C23" s="228" t="s">
        <v>319</v>
      </c>
      <c r="D23" s="379" t="s">
        <v>113</v>
      </c>
      <c r="E23" s="501">
        <v>32.659999999999997</v>
      </c>
      <c r="F23" s="501"/>
      <c r="G23" s="501">
        <v>32.659999999999997</v>
      </c>
      <c r="H23" s="247">
        <f t="shared" si="1"/>
        <v>18</v>
      </c>
      <c r="J23" s="34"/>
      <c r="K23" s="34"/>
      <c r="L23" s="34"/>
      <c r="M23" s="34"/>
      <c r="N23" s="34"/>
    </row>
    <row r="24" spans="1:14" s="32" customFormat="1" ht="26.4" x14ac:dyDescent="0.25">
      <c r="A24" s="247">
        <f t="shared" si="0"/>
        <v>19</v>
      </c>
      <c r="B24" s="248"/>
      <c r="C24" s="231" t="s">
        <v>347</v>
      </c>
      <c r="D24" s="619" t="s">
        <v>464</v>
      </c>
      <c r="E24" s="501">
        <v>28</v>
      </c>
      <c r="F24" s="501">
        <v>5</v>
      </c>
      <c r="G24" s="501">
        <v>33</v>
      </c>
      <c r="H24" s="247">
        <f t="shared" si="1"/>
        <v>19</v>
      </c>
      <c r="J24" s="34"/>
      <c r="K24" s="34"/>
      <c r="L24" s="34"/>
      <c r="M24" s="34"/>
      <c r="N24" s="34"/>
    </row>
    <row r="25" spans="1:14" s="32" customFormat="1" ht="17.399999999999999" x14ac:dyDescent="0.3">
      <c r="A25" s="247">
        <f t="shared" si="0"/>
        <v>20</v>
      </c>
      <c r="B25" s="248"/>
      <c r="C25" s="227" t="s">
        <v>285</v>
      </c>
      <c r="D25" s="345" t="s">
        <v>278</v>
      </c>
      <c r="E25" s="501">
        <v>33.700000000000003</v>
      </c>
      <c r="F25" s="501"/>
      <c r="G25" s="501">
        <v>33.700000000000003</v>
      </c>
      <c r="H25" s="247">
        <f t="shared" si="1"/>
        <v>20</v>
      </c>
      <c r="J25" s="34"/>
      <c r="K25" s="34"/>
      <c r="L25" s="34"/>
      <c r="M25" s="34"/>
      <c r="N25" s="34"/>
    </row>
    <row r="26" spans="1:14" s="32" customFormat="1" ht="17.399999999999999" x14ac:dyDescent="0.25">
      <c r="A26" s="247">
        <f t="shared" si="0"/>
        <v>21</v>
      </c>
      <c r="B26" s="248"/>
      <c r="C26" s="228" t="s">
        <v>206</v>
      </c>
      <c r="D26" s="613" t="s">
        <v>105</v>
      </c>
      <c r="E26" s="501">
        <v>34.299999999999997</v>
      </c>
      <c r="F26" s="501"/>
      <c r="G26" s="501">
        <v>34.299999999999997</v>
      </c>
      <c r="H26" s="247">
        <f t="shared" si="1"/>
        <v>21</v>
      </c>
      <c r="J26" s="34"/>
      <c r="K26" s="34"/>
      <c r="L26" s="34"/>
      <c r="M26" s="34"/>
      <c r="N26" s="34"/>
    </row>
    <row r="27" spans="1:14" s="32" customFormat="1" ht="17.399999999999999" x14ac:dyDescent="0.25">
      <c r="A27" s="247">
        <f t="shared" si="0"/>
        <v>22</v>
      </c>
      <c r="B27" s="248"/>
      <c r="C27" s="355" t="s">
        <v>220</v>
      </c>
      <c r="D27" s="614" t="s">
        <v>106</v>
      </c>
      <c r="E27" s="501">
        <v>34.82</v>
      </c>
      <c r="F27" s="501"/>
      <c r="G27" s="501">
        <v>34.82</v>
      </c>
      <c r="H27" s="247">
        <f t="shared" si="1"/>
        <v>22</v>
      </c>
      <c r="J27" s="34"/>
      <c r="K27" s="34"/>
      <c r="L27" s="34"/>
      <c r="M27" s="34"/>
      <c r="N27" s="34"/>
    </row>
    <row r="28" spans="1:14" s="32" customFormat="1" ht="17.399999999999999" x14ac:dyDescent="0.25">
      <c r="A28" s="247">
        <f t="shared" si="0"/>
        <v>23</v>
      </c>
      <c r="B28" s="248"/>
      <c r="C28" s="224" t="s">
        <v>209</v>
      </c>
      <c r="D28" s="613" t="s">
        <v>105</v>
      </c>
      <c r="E28" s="501">
        <v>35.869999999999997</v>
      </c>
      <c r="F28" s="501"/>
      <c r="G28" s="501">
        <v>35.869999999999997</v>
      </c>
      <c r="H28" s="247">
        <f t="shared" si="1"/>
        <v>23</v>
      </c>
      <c r="J28" s="34"/>
      <c r="K28" s="34"/>
      <c r="L28" s="34"/>
      <c r="M28" s="34"/>
      <c r="N28" s="34"/>
    </row>
    <row r="29" spans="1:14" s="32" customFormat="1" ht="17.399999999999999" x14ac:dyDescent="0.25">
      <c r="A29" s="247">
        <f t="shared" si="0"/>
        <v>24</v>
      </c>
      <c r="B29" s="248"/>
      <c r="C29" s="228" t="s">
        <v>213</v>
      </c>
      <c r="D29" s="613" t="s">
        <v>105</v>
      </c>
      <c r="E29" s="501">
        <v>30.44</v>
      </c>
      <c r="F29" s="501">
        <v>6</v>
      </c>
      <c r="G29" s="501">
        <v>36.44</v>
      </c>
      <c r="H29" s="247">
        <f t="shared" si="1"/>
        <v>24</v>
      </c>
      <c r="J29" s="34"/>
      <c r="K29" s="34"/>
      <c r="L29" s="34"/>
      <c r="M29" s="34"/>
      <c r="N29" s="34"/>
    </row>
    <row r="30" spans="1:14" s="32" customFormat="1" ht="17.399999999999999" x14ac:dyDescent="0.25">
      <c r="A30" s="247">
        <f t="shared" si="0"/>
        <v>25</v>
      </c>
      <c r="B30" s="248"/>
      <c r="C30" s="225" t="s">
        <v>192</v>
      </c>
      <c r="D30" s="348" t="s">
        <v>103</v>
      </c>
      <c r="E30" s="501">
        <v>37.130000000000003</v>
      </c>
      <c r="F30" s="501"/>
      <c r="G30" s="501">
        <v>37.130000000000003</v>
      </c>
      <c r="H30" s="247">
        <f t="shared" si="1"/>
        <v>25</v>
      </c>
      <c r="J30" s="34"/>
      <c r="K30" s="34"/>
      <c r="L30" s="34"/>
      <c r="M30" s="34"/>
      <c r="N30" s="34"/>
    </row>
    <row r="31" spans="1:14" s="32" customFormat="1" ht="17.399999999999999" x14ac:dyDescent="0.25">
      <c r="A31" s="247">
        <f t="shared" si="0"/>
        <v>26</v>
      </c>
      <c r="B31" s="248"/>
      <c r="C31" s="228" t="s">
        <v>366</v>
      </c>
      <c r="D31" s="618" t="s">
        <v>362</v>
      </c>
      <c r="E31" s="501">
        <v>35.31</v>
      </c>
      <c r="F31" s="501">
        <v>3</v>
      </c>
      <c r="G31" s="501">
        <v>38.31</v>
      </c>
      <c r="H31" s="247">
        <f t="shared" si="1"/>
        <v>26</v>
      </c>
      <c r="J31" s="34"/>
      <c r="K31" s="34"/>
      <c r="L31" s="34"/>
      <c r="M31" s="34"/>
      <c r="N31" s="34"/>
    </row>
    <row r="32" spans="1:14" s="32" customFormat="1" ht="17.399999999999999" x14ac:dyDescent="0.25">
      <c r="A32" s="247">
        <f t="shared" si="0"/>
        <v>27</v>
      </c>
      <c r="B32" s="248"/>
      <c r="C32" s="225" t="s">
        <v>440</v>
      </c>
      <c r="D32" s="620" t="s">
        <v>466</v>
      </c>
      <c r="E32" s="501">
        <v>39.1</v>
      </c>
      <c r="F32" s="501"/>
      <c r="G32" s="501">
        <v>39.1</v>
      </c>
      <c r="H32" s="247">
        <f t="shared" ref="H32:H40" si="2">H31+1</f>
        <v>27</v>
      </c>
      <c r="J32" s="34"/>
      <c r="K32" s="34"/>
      <c r="L32" s="34"/>
      <c r="M32" s="34"/>
      <c r="N32" s="34"/>
    </row>
    <row r="33" spans="1:14" s="32" customFormat="1" ht="17.399999999999999" x14ac:dyDescent="0.25">
      <c r="A33" s="247">
        <f t="shared" si="0"/>
        <v>28</v>
      </c>
      <c r="B33" s="248"/>
      <c r="C33" s="224" t="s">
        <v>211</v>
      </c>
      <c r="D33" s="613" t="s">
        <v>105</v>
      </c>
      <c r="E33" s="501">
        <v>39.17</v>
      </c>
      <c r="F33" s="501"/>
      <c r="G33" s="501">
        <v>39.17</v>
      </c>
      <c r="H33" s="247">
        <f t="shared" si="2"/>
        <v>28</v>
      </c>
      <c r="J33" s="34"/>
      <c r="K33" s="34"/>
      <c r="L33" s="34"/>
      <c r="M33" s="34"/>
      <c r="N33" s="34"/>
    </row>
    <row r="34" spans="1:14" s="32" customFormat="1" ht="17.399999999999999" x14ac:dyDescent="0.25">
      <c r="A34" s="247">
        <f t="shared" si="0"/>
        <v>29</v>
      </c>
      <c r="B34" s="248"/>
      <c r="C34" s="228" t="s">
        <v>368</v>
      </c>
      <c r="D34" s="618" t="s">
        <v>362</v>
      </c>
      <c r="E34" s="501">
        <v>36.19</v>
      </c>
      <c r="F34" s="501">
        <v>3</v>
      </c>
      <c r="G34" s="501">
        <v>39.19</v>
      </c>
      <c r="H34" s="247">
        <f t="shared" si="2"/>
        <v>29</v>
      </c>
      <c r="J34" s="34"/>
      <c r="K34" s="34"/>
      <c r="L34" s="34"/>
      <c r="M34" s="34"/>
      <c r="N34" s="34"/>
    </row>
    <row r="35" spans="1:14" s="32" customFormat="1" ht="17.399999999999999" x14ac:dyDescent="0.25">
      <c r="A35" s="247">
        <f t="shared" si="0"/>
        <v>30</v>
      </c>
      <c r="B35" s="248"/>
      <c r="C35" s="232" t="s">
        <v>223</v>
      </c>
      <c r="D35" s="359" t="s">
        <v>107</v>
      </c>
      <c r="E35" s="501">
        <v>39.71</v>
      </c>
      <c r="F35" s="501"/>
      <c r="G35" s="501">
        <v>39.71</v>
      </c>
      <c r="H35" s="247">
        <f t="shared" si="2"/>
        <v>30</v>
      </c>
      <c r="J35" s="34"/>
      <c r="K35" s="34"/>
      <c r="L35" s="34"/>
      <c r="M35" s="34"/>
      <c r="N35" s="34"/>
    </row>
    <row r="36" spans="1:14" s="32" customFormat="1" ht="17.399999999999999" x14ac:dyDescent="0.3">
      <c r="A36" s="247">
        <f t="shared" si="0"/>
        <v>31</v>
      </c>
      <c r="B36" s="248"/>
      <c r="C36" s="227" t="s">
        <v>282</v>
      </c>
      <c r="D36" s="345" t="s">
        <v>278</v>
      </c>
      <c r="E36" s="501">
        <v>39.869999999999997</v>
      </c>
      <c r="F36" s="501"/>
      <c r="G36" s="501">
        <v>39.869999999999997</v>
      </c>
      <c r="H36" s="247">
        <f t="shared" si="2"/>
        <v>31</v>
      </c>
      <c r="J36" s="34"/>
      <c r="K36" s="34"/>
      <c r="L36" s="34"/>
      <c r="M36" s="34"/>
      <c r="N36" s="34"/>
    </row>
    <row r="37" spans="1:14" s="32" customFormat="1" ht="17.399999999999999" x14ac:dyDescent="0.25">
      <c r="A37" s="247">
        <f t="shared" si="0"/>
        <v>32</v>
      </c>
      <c r="B37" s="248"/>
      <c r="C37" s="225" t="s">
        <v>437</v>
      </c>
      <c r="D37" s="620" t="s">
        <v>466</v>
      </c>
      <c r="E37" s="501">
        <v>40.049999999999997</v>
      </c>
      <c r="F37" s="501"/>
      <c r="G37" s="501">
        <v>40.049999999999997</v>
      </c>
      <c r="H37" s="247">
        <f t="shared" si="2"/>
        <v>32</v>
      </c>
      <c r="J37" s="34"/>
      <c r="K37" s="34"/>
      <c r="L37" s="34"/>
      <c r="M37" s="34"/>
      <c r="N37" s="34"/>
    </row>
    <row r="38" spans="1:14" s="32" customFormat="1" ht="17.399999999999999" x14ac:dyDescent="0.25">
      <c r="A38" s="247">
        <f t="shared" si="0"/>
        <v>33</v>
      </c>
      <c r="B38" s="248"/>
      <c r="C38" s="225" t="s">
        <v>444</v>
      </c>
      <c r="D38" s="620" t="s">
        <v>466</v>
      </c>
      <c r="E38" s="501">
        <v>40.159999999999997</v>
      </c>
      <c r="F38" s="501"/>
      <c r="G38" s="501">
        <v>40.159999999999997</v>
      </c>
      <c r="H38" s="247">
        <f t="shared" si="2"/>
        <v>33</v>
      </c>
      <c r="J38" s="34"/>
      <c r="K38" s="34"/>
      <c r="L38" s="34"/>
      <c r="M38" s="34"/>
      <c r="N38" s="34"/>
    </row>
    <row r="39" spans="1:14" s="32" customFormat="1" ht="17.399999999999999" x14ac:dyDescent="0.3">
      <c r="A39" s="247">
        <f t="shared" si="0"/>
        <v>34</v>
      </c>
      <c r="B39" s="248"/>
      <c r="C39" s="227" t="s">
        <v>286</v>
      </c>
      <c r="D39" s="345" t="s">
        <v>278</v>
      </c>
      <c r="E39" s="501">
        <v>40.31</v>
      </c>
      <c r="F39" s="501"/>
      <c r="G39" s="501">
        <v>40.31</v>
      </c>
      <c r="H39" s="247">
        <f t="shared" si="2"/>
        <v>34</v>
      </c>
      <c r="J39" s="34"/>
      <c r="K39" s="34"/>
      <c r="L39" s="34"/>
      <c r="M39" s="34"/>
      <c r="N39" s="34"/>
    </row>
    <row r="40" spans="1:14" s="32" customFormat="1" ht="17.399999999999999" x14ac:dyDescent="0.3">
      <c r="A40" s="247">
        <f t="shared" si="0"/>
        <v>35</v>
      </c>
      <c r="B40" s="248"/>
      <c r="C40" s="227" t="s">
        <v>305</v>
      </c>
      <c r="D40" s="617" t="s">
        <v>304</v>
      </c>
      <c r="E40" s="501">
        <v>40.840000000000003</v>
      </c>
      <c r="F40" s="501"/>
      <c r="G40" s="501">
        <v>40.840000000000003</v>
      </c>
      <c r="H40" s="247">
        <f t="shared" si="2"/>
        <v>35</v>
      </c>
      <c r="J40" s="34"/>
      <c r="K40" s="34"/>
      <c r="L40" s="34"/>
      <c r="M40" s="34"/>
      <c r="N40" s="34"/>
    </row>
    <row r="41" spans="1:14" s="32" customFormat="1" ht="17.399999999999999" x14ac:dyDescent="0.25">
      <c r="A41" s="247">
        <f t="shared" si="0"/>
        <v>36</v>
      </c>
      <c r="B41" s="248"/>
      <c r="C41" s="225" t="s">
        <v>262</v>
      </c>
      <c r="D41" s="379" t="s">
        <v>255</v>
      </c>
      <c r="E41" s="501">
        <v>40.96</v>
      </c>
      <c r="F41" s="501"/>
      <c r="G41" s="501">
        <v>40.96</v>
      </c>
      <c r="H41" s="247">
        <f t="shared" si="1"/>
        <v>36</v>
      </c>
      <c r="J41" s="34"/>
      <c r="K41" s="34"/>
      <c r="L41" s="34"/>
      <c r="M41" s="34"/>
      <c r="N41" s="34"/>
    </row>
    <row r="42" spans="1:14" s="32" customFormat="1" ht="17.399999999999999" x14ac:dyDescent="0.25">
      <c r="A42" s="247">
        <f t="shared" si="0"/>
        <v>37</v>
      </c>
      <c r="B42" s="248"/>
      <c r="C42" s="228" t="s">
        <v>303</v>
      </c>
      <c r="D42" s="616" t="s">
        <v>112</v>
      </c>
      <c r="E42" s="501">
        <v>38.130000000000003</v>
      </c>
      <c r="F42" s="501">
        <v>3</v>
      </c>
      <c r="G42" s="501">
        <v>41.13</v>
      </c>
      <c r="H42" s="247">
        <f t="shared" si="1"/>
        <v>37</v>
      </c>
      <c r="J42" s="34"/>
      <c r="K42" s="34"/>
      <c r="L42" s="34"/>
      <c r="M42" s="34"/>
      <c r="N42" s="34"/>
    </row>
    <row r="43" spans="1:14" s="32" customFormat="1" ht="17.399999999999999" x14ac:dyDescent="0.25">
      <c r="A43" s="247">
        <f t="shared" si="0"/>
        <v>38</v>
      </c>
      <c r="B43" s="248"/>
      <c r="C43" s="230" t="s">
        <v>193</v>
      </c>
      <c r="D43" s="620" t="s">
        <v>103</v>
      </c>
      <c r="E43" s="501">
        <v>41.56</v>
      </c>
      <c r="F43" s="501"/>
      <c r="G43" s="501">
        <v>41.56</v>
      </c>
      <c r="H43" s="247">
        <f t="shared" si="1"/>
        <v>38</v>
      </c>
      <c r="J43" s="34"/>
      <c r="K43" s="34"/>
      <c r="L43" s="34"/>
      <c r="M43" s="34"/>
      <c r="N43" s="34"/>
    </row>
    <row r="44" spans="1:14" s="32" customFormat="1" ht="17.399999999999999" x14ac:dyDescent="0.25">
      <c r="A44" s="247">
        <f t="shared" si="0"/>
        <v>39</v>
      </c>
      <c r="B44" s="248"/>
      <c r="C44" s="224" t="s">
        <v>207</v>
      </c>
      <c r="D44" s="613" t="s">
        <v>105</v>
      </c>
      <c r="E44" s="501">
        <v>41.65</v>
      </c>
      <c r="F44" s="501"/>
      <c r="G44" s="501">
        <v>41.65</v>
      </c>
      <c r="H44" s="247">
        <f t="shared" si="1"/>
        <v>39</v>
      </c>
      <c r="J44" s="34"/>
      <c r="K44" s="34"/>
      <c r="L44" s="34"/>
      <c r="M44" s="34"/>
      <c r="N44" s="34"/>
    </row>
    <row r="45" spans="1:14" s="32" customFormat="1" ht="17.399999999999999" x14ac:dyDescent="0.25">
      <c r="A45" s="247">
        <f t="shared" si="0"/>
        <v>40</v>
      </c>
      <c r="B45" s="248"/>
      <c r="C45" s="232" t="s">
        <v>229</v>
      </c>
      <c r="D45" s="626" t="s">
        <v>107</v>
      </c>
      <c r="E45" s="501">
        <v>39.06</v>
      </c>
      <c r="F45" s="501">
        <v>3</v>
      </c>
      <c r="G45" s="501">
        <v>42.06</v>
      </c>
      <c r="H45" s="247">
        <f t="shared" si="1"/>
        <v>40</v>
      </c>
      <c r="J45" s="34"/>
      <c r="K45" s="34"/>
      <c r="L45" s="34"/>
      <c r="M45" s="34"/>
      <c r="N45" s="34"/>
    </row>
    <row r="46" spans="1:14" s="32" customFormat="1" ht="17.399999999999999" x14ac:dyDescent="0.25">
      <c r="A46" s="247">
        <f t="shared" si="0"/>
        <v>41</v>
      </c>
      <c r="B46" s="248"/>
      <c r="C46" s="225" t="s">
        <v>185</v>
      </c>
      <c r="D46" s="379" t="s">
        <v>102</v>
      </c>
      <c r="E46" s="501">
        <v>39.53</v>
      </c>
      <c r="F46" s="501">
        <v>3</v>
      </c>
      <c r="G46" s="501">
        <v>42.53</v>
      </c>
      <c r="H46" s="247">
        <f t="shared" si="1"/>
        <v>41</v>
      </c>
      <c r="J46" s="34"/>
      <c r="K46" s="34"/>
      <c r="L46" s="34"/>
      <c r="M46" s="34"/>
      <c r="N46" s="34"/>
    </row>
    <row r="47" spans="1:14" s="32" customFormat="1" ht="18" customHeight="1" x14ac:dyDescent="0.25">
      <c r="A47" s="247">
        <f t="shared" si="0"/>
        <v>42</v>
      </c>
      <c r="B47" s="248"/>
      <c r="C47" s="224" t="s">
        <v>315</v>
      </c>
      <c r="D47" s="379" t="s">
        <v>113</v>
      </c>
      <c r="E47" s="501">
        <v>42.7</v>
      </c>
      <c r="F47" s="501"/>
      <c r="G47" s="501">
        <v>42.7</v>
      </c>
      <c r="H47" s="247">
        <f t="shared" si="1"/>
        <v>42</v>
      </c>
      <c r="J47" s="34"/>
      <c r="K47" s="34"/>
      <c r="L47" s="34"/>
      <c r="M47" s="34"/>
      <c r="N47" s="34"/>
    </row>
    <row r="48" spans="1:14" s="32" customFormat="1" ht="17.399999999999999" x14ac:dyDescent="0.25">
      <c r="A48" s="247">
        <f t="shared" si="0"/>
        <v>43</v>
      </c>
      <c r="B48" s="248"/>
      <c r="C48" s="355" t="s">
        <v>214</v>
      </c>
      <c r="D48" s="614" t="s">
        <v>106</v>
      </c>
      <c r="E48" s="501">
        <v>42.83</v>
      </c>
      <c r="F48" s="501"/>
      <c r="G48" s="501">
        <v>42.83</v>
      </c>
      <c r="H48" s="247">
        <f t="shared" si="1"/>
        <v>43</v>
      </c>
      <c r="J48" s="34"/>
      <c r="K48" s="34"/>
      <c r="L48" s="34"/>
      <c r="M48" s="34"/>
      <c r="N48" s="34"/>
    </row>
    <row r="49" spans="1:14" s="32" customFormat="1" ht="17.399999999999999" x14ac:dyDescent="0.3">
      <c r="A49" s="247">
        <f t="shared" si="0"/>
        <v>44</v>
      </c>
      <c r="B49" s="248"/>
      <c r="C49" s="367" t="s">
        <v>288</v>
      </c>
      <c r="D49" s="615" t="s">
        <v>287</v>
      </c>
      <c r="E49" s="501">
        <v>43.11</v>
      </c>
      <c r="F49" s="501"/>
      <c r="G49" s="501">
        <v>43.11</v>
      </c>
      <c r="H49" s="247">
        <f t="shared" si="1"/>
        <v>44</v>
      </c>
      <c r="J49" s="34"/>
      <c r="K49" s="34"/>
      <c r="L49" s="34"/>
      <c r="M49" s="34"/>
      <c r="N49" s="34"/>
    </row>
    <row r="50" spans="1:14" s="32" customFormat="1" ht="17.399999999999999" x14ac:dyDescent="0.25">
      <c r="A50" s="247">
        <f t="shared" si="0"/>
        <v>45</v>
      </c>
      <c r="B50" s="248"/>
      <c r="C50" s="232" t="s">
        <v>225</v>
      </c>
      <c r="D50" s="626" t="s">
        <v>107</v>
      </c>
      <c r="E50" s="501">
        <v>43.28</v>
      </c>
      <c r="F50" s="501"/>
      <c r="G50" s="501">
        <v>43.28</v>
      </c>
      <c r="H50" s="247">
        <f t="shared" si="1"/>
        <v>45</v>
      </c>
      <c r="J50" s="34"/>
      <c r="K50" s="34"/>
      <c r="L50" s="34"/>
      <c r="M50" s="34"/>
      <c r="N50" s="34"/>
    </row>
    <row r="51" spans="1:14" s="32" customFormat="1" ht="17.399999999999999" x14ac:dyDescent="0.25">
      <c r="A51" s="247">
        <f t="shared" si="0"/>
        <v>46</v>
      </c>
      <c r="B51" s="248"/>
      <c r="C51" s="228" t="s">
        <v>208</v>
      </c>
      <c r="D51" s="613" t="s">
        <v>105</v>
      </c>
      <c r="E51" s="501">
        <v>40.67</v>
      </c>
      <c r="F51" s="501">
        <v>3</v>
      </c>
      <c r="G51" s="501">
        <v>43.67</v>
      </c>
      <c r="H51" s="247">
        <f t="shared" si="1"/>
        <v>46</v>
      </c>
      <c r="J51" s="34"/>
      <c r="K51" s="34"/>
      <c r="L51" s="34"/>
      <c r="M51" s="34"/>
      <c r="N51" s="34"/>
    </row>
    <row r="52" spans="1:14" s="32" customFormat="1" ht="17.399999999999999" x14ac:dyDescent="0.25">
      <c r="A52" s="247">
        <f t="shared" si="0"/>
        <v>47</v>
      </c>
      <c r="B52" s="248"/>
      <c r="C52" s="224" t="s">
        <v>181</v>
      </c>
      <c r="D52" s="345" t="s">
        <v>173</v>
      </c>
      <c r="E52" s="501">
        <v>35.880000000000003</v>
      </c>
      <c r="F52" s="501">
        <v>8</v>
      </c>
      <c r="G52" s="501">
        <v>43.88</v>
      </c>
      <c r="H52" s="247">
        <f t="shared" si="1"/>
        <v>47</v>
      </c>
      <c r="J52" s="34"/>
      <c r="K52" s="34"/>
      <c r="L52" s="34"/>
      <c r="M52" s="34"/>
      <c r="N52" s="34"/>
    </row>
    <row r="53" spans="1:14" s="32" customFormat="1" ht="17.399999999999999" x14ac:dyDescent="0.25">
      <c r="A53" s="247">
        <f t="shared" si="0"/>
        <v>48</v>
      </c>
      <c r="B53" s="248"/>
      <c r="C53" s="224" t="s">
        <v>471</v>
      </c>
      <c r="D53" s="379" t="s">
        <v>113</v>
      </c>
      <c r="E53" s="501">
        <v>44.03</v>
      </c>
      <c r="F53" s="501"/>
      <c r="G53" s="501">
        <v>44.03</v>
      </c>
      <c r="H53" s="247">
        <f t="shared" si="1"/>
        <v>48</v>
      </c>
      <c r="J53" s="34"/>
      <c r="K53" s="34"/>
      <c r="L53" s="34"/>
      <c r="M53" s="34"/>
      <c r="N53" s="34"/>
    </row>
    <row r="54" spans="1:14" s="32" customFormat="1" ht="17.399999999999999" x14ac:dyDescent="0.25">
      <c r="A54" s="247">
        <f t="shared" si="0"/>
        <v>49</v>
      </c>
      <c r="B54" s="248"/>
      <c r="C54" s="225" t="s">
        <v>458</v>
      </c>
      <c r="D54" s="620" t="s">
        <v>453</v>
      </c>
      <c r="E54" s="501">
        <v>41.77</v>
      </c>
      <c r="F54" s="501">
        <v>3</v>
      </c>
      <c r="G54" s="501">
        <v>44.77</v>
      </c>
      <c r="H54" s="247">
        <f t="shared" si="1"/>
        <v>49</v>
      </c>
      <c r="J54" s="34"/>
      <c r="K54" s="34"/>
      <c r="L54" s="34"/>
      <c r="M54" s="34"/>
      <c r="N54" s="34"/>
    </row>
    <row r="55" spans="1:14" s="32" customFormat="1" ht="17.399999999999999" x14ac:dyDescent="0.25">
      <c r="A55" s="247">
        <f t="shared" si="0"/>
        <v>50</v>
      </c>
      <c r="B55" s="248"/>
      <c r="C55" s="225" t="s">
        <v>259</v>
      </c>
      <c r="D55" s="379" t="s">
        <v>255</v>
      </c>
      <c r="E55" s="501">
        <v>44.88</v>
      </c>
      <c r="F55" s="501"/>
      <c r="G55" s="501">
        <v>44.88</v>
      </c>
      <c r="H55" s="247">
        <f t="shared" si="1"/>
        <v>50</v>
      </c>
      <c r="I55" s="247">
        <f>H56+1</f>
        <v>51</v>
      </c>
      <c r="J55" s="34"/>
      <c r="K55" s="34"/>
      <c r="L55" s="34"/>
      <c r="M55" s="34"/>
      <c r="N55" s="34"/>
    </row>
    <row r="56" spans="1:14" s="32" customFormat="1" ht="27.6" x14ac:dyDescent="0.25">
      <c r="A56" s="247">
        <f t="shared" si="0"/>
        <v>51</v>
      </c>
      <c r="B56" s="248"/>
      <c r="C56" s="224" t="s">
        <v>385</v>
      </c>
      <c r="D56" s="620" t="s">
        <v>465</v>
      </c>
      <c r="E56" s="501">
        <v>44.88</v>
      </c>
      <c r="F56" s="501"/>
      <c r="G56" s="501">
        <v>44.88</v>
      </c>
      <c r="H56" s="247">
        <v>50</v>
      </c>
      <c r="J56" s="34"/>
      <c r="K56" s="34"/>
      <c r="L56" s="34"/>
      <c r="M56" s="34"/>
      <c r="N56" s="34"/>
    </row>
    <row r="57" spans="1:14" s="32" customFormat="1" ht="17.399999999999999" x14ac:dyDescent="0.25">
      <c r="A57" s="247">
        <f t="shared" si="0"/>
        <v>52</v>
      </c>
      <c r="B57" s="248"/>
      <c r="C57" s="224" t="s">
        <v>247</v>
      </c>
      <c r="D57" s="345" t="s">
        <v>109</v>
      </c>
      <c r="E57" s="501">
        <v>45.1</v>
      </c>
      <c r="F57" s="501"/>
      <c r="G57" s="501">
        <v>45.1</v>
      </c>
      <c r="H57" s="247">
        <f>I55+1</f>
        <v>52</v>
      </c>
      <c r="J57" s="34"/>
      <c r="K57" s="34"/>
      <c r="L57" s="34"/>
      <c r="M57" s="34"/>
      <c r="N57" s="34"/>
    </row>
    <row r="58" spans="1:14" s="32" customFormat="1" ht="17.399999999999999" x14ac:dyDescent="0.25">
      <c r="A58" s="247">
        <f t="shared" si="0"/>
        <v>53</v>
      </c>
      <c r="B58" s="248"/>
      <c r="C58" s="228" t="s">
        <v>212</v>
      </c>
      <c r="D58" s="613" t="s">
        <v>105</v>
      </c>
      <c r="E58" s="501">
        <v>45.29</v>
      </c>
      <c r="F58" s="501"/>
      <c r="G58" s="501">
        <v>45.29</v>
      </c>
      <c r="H58" s="247">
        <f>H57+1</f>
        <v>53</v>
      </c>
      <c r="J58" s="34"/>
      <c r="K58" s="34"/>
      <c r="L58" s="34"/>
      <c r="M58" s="34"/>
      <c r="N58" s="34"/>
    </row>
    <row r="59" spans="1:14" s="32" customFormat="1" ht="17.399999999999999" x14ac:dyDescent="0.25">
      <c r="A59" s="247">
        <f t="shared" si="0"/>
        <v>54</v>
      </c>
      <c r="B59" s="248"/>
      <c r="C59" s="225" t="s">
        <v>425</v>
      </c>
      <c r="D59" s="620" t="s">
        <v>116</v>
      </c>
      <c r="E59" s="501">
        <v>40.31</v>
      </c>
      <c r="F59" s="501">
        <v>5</v>
      </c>
      <c r="G59" s="501">
        <v>45.31</v>
      </c>
      <c r="H59" s="247">
        <f>H58+1</f>
        <v>54</v>
      </c>
      <c r="J59" s="34"/>
      <c r="K59" s="34"/>
      <c r="L59" s="34"/>
      <c r="M59" s="34"/>
      <c r="N59" s="34"/>
    </row>
    <row r="60" spans="1:14" s="32" customFormat="1" ht="26.4" x14ac:dyDescent="0.25">
      <c r="A60" s="247">
        <f t="shared" si="0"/>
        <v>55</v>
      </c>
      <c r="B60" s="248"/>
      <c r="C60" s="224" t="s">
        <v>403</v>
      </c>
      <c r="D60" s="623" t="s">
        <v>401</v>
      </c>
      <c r="E60" s="501">
        <v>45.72</v>
      </c>
      <c r="F60" s="501"/>
      <c r="G60" s="501">
        <v>45.72</v>
      </c>
      <c r="H60" s="247">
        <f>H59+1</f>
        <v>55</v>
      </c>
      <c r="J60" s="34"/>
      <c r="K60" s="34"/>
      <c r="L60" s="34"/>
      <c r="M60" s="34"/>
      <c r="N60" s="34"/>
    </row>
    <row r="61" spans="1:14" s="32" customFormat="1" ht="17.399999999999999" x14ac:dyDescent="0.25">
      <c r="A61" s="247">
        <f t="shared" si="0"/>
        <v>56</v>
      </c>
      <c r="B61" s="248"/>
      <c r="C61" s="228" t="s">
        <v>365</v>
      </c>
      <c r="D61" s="618" t="s">
        <v>362</v>
      </c>
      <c r="E61" s="501">
        <v>45.83</v>
      </c>
      <c r="F61" s="501"/>
      <c r="G61" s="501">
        <v>45.83</v>
      </c>
      <c r="H61" s="247">
        <f>H60+1</f>
        <v>56</v>
      </c>
      <c r="J61" s="34"/>
      <c r="K61" s="34"/>
      <c r="L61" s="34"/>
      <c r="M61" s="34"/>
      <c r="N61" s="34"/>
    </row>
    <row r="62" spans="1:14" s="32" customFormat="1" ht="17.399999999999999" x14ac:dyDescent="0.25">
      <c r="A62" s="247">
        <f t="shared" si="0"/>
        <v>57</v>
      </c>
      <c r="B62" s="248"/>
      <c r="C62" s="225" t="s">
        <v>361</v>
      </c>
      <c r="D62" s="620" t="s">
        <v>119</v>
      </c>
      <c r="E62" s="501">
        <v>45.84</v>
      </c>
      <c r="F62" s="501"/>
      <c r="G62" s="501">
        <v>45.84</v>
      </c>
      <c r="H62" s="247">
        <f>H61+1</f>
        <v>57</v>
      </c>
      <c r="J62" s="34"/>
      <c r="K62" s="34"/>
      <c r="L62" s="34"/>
      <c r="M62" s="34"/>
      <c r="N62" s="34"/>
    </row>
    <row r="63" spans="1:14" s="32" customFormat="1" ht="17.399999999999999" x14ac:dyDescent="0.25">
      <c r="A63" s="247">
        <f t="shared" si="0"/>
        <v>58</v>
      </c>
      <c r="B63" s="248"/>
      <c r="C63" s="224" t="s">
        <v>377</v>
      </c>
      <c r="D63" s="621" t="s">
        <v>151</v>
      </c>
      <c r="E63" s="501">
        <v>45.85</v>
      </c>
      <c r="F63" s="501"/>
      <c r="G63" s="501">
        <v>45.85</v>
      </c>
      <c r="H63" s="247">
        <f>H62+1</f>
        <v>58</v>
      </c>
      <c r="J63" s="34"/>
      <c r="K63" s="34"/>
      <c r="L63" s="34"/>
      <c r="M63" s="34"/>
      <c r="N63" s="34"/>
    </row>
    <row r="64" spans="1:14" s="32" customFormat="1" ht="26.4" x14ac:dyDescent="0.25">
      <c r="A64" s="247">
        <f t="shared" si="0"/>
        <v>59</v>
      </c>
      <c r="B64" s="248"/>
      <c r="C64" s="224" t="s">
        <v>405</v>
      </c>
      <c r="D64" s="623" t="s">
        <v>401</v>
      </c>
      <c r="E64" s="501">
        <v>43.03</v>
      </c>
      <c r="F64" s="501">
        <v>3</v>
      </c>
      <c r="G64" s="501">
        <v>46.03</v>
      </c>
      <c r="H64" s="247">
        <f>H63+1</f>
        <v>59</v>
      </c>
      <c r="J64" s="34"/>
      <c r="K64" s="34"/>
      <c r="L64" s="34"/>
      <c r="M64" s="34"/>
      <c r="N64" s="34"/>
    </row>
    <row r="65" spans="1:14" s="32" customFormat="1" ht="24" customHeight="1" x14ac:dyDescent="0.25">
      <c r="A65" s="247">
        <f t="shared" si="0"/>
        <v>60</v>
      </c>
      <c r="B65" s="248"/>
      <c r="C65" s="232" t="s">
        <v>228</v>
      </c>
      <c r="D65" s="627" t="s">
        <v>107</v>
      </c>
      <c r="E65" s="501">
        <v>41.16</v>
      </c>
      <c r="F65" s="501">
        <v>5</v>
      </c>
      <c r="G65" s="501">
        <v>46.16</v>
      </c>
      <c r="H65" s="247">
        <f>H64+1</f>
        <v>60</v>
      </c>
      <c r="J65" s="34"/>
      <c r="K65" s="34"/>
      <c r="L65" s="34"/>
      <c r="M65" s="34"/>
      <c r="N65" s="34"/>
    </row>
    <row r="66" spans="1:14" s="32" customFormat="1" ht="18.600000000000001" customHeight="1" x14ac:dyDescent="0.25">
      <c r="A66" s="247">
        <f t="shared" si="0"/>
        <v>61</v>
      </c>
      <c r="B66" s="248"/>
      <c r="C66" s="224" t="s">
        <v>210</v>
      </c>
      <c r="D66" s="613" t="s">
        <v>105</v>
      </c>
      <c r="E66" s="501">
        <v>43.19</v>
      </c>
      <c r="F66" s="501">
        <v>3</v>
      </c>
      <c r="G66" s="501">
        <v>46.19</v>
      </c>
      <c r="H66" s="247">
        <f>H65+1</f>
        <v>61</v>
      </c>
      <c r="J66" s="34"/>
      <c r="K66" s="34"/>
      <c r="L66" s="34"/>
      <c r="M66" s="34"/>
      <c r="N66" s="34"/>
    </row>
    <row r="67" spans="1:14" s="32" customFormat="1" ht="17.399999999999999" x14ac:dyDescent="0.25">
      <c r="A67" s="247">
        <f t="shared" si="0"/>
        <v>62</v>
      </c>
      <c r="B67" s="248"/>
      <c r="C67" s="224" t="s">
        <v>267</v>
      </c>
      <c r="D67" s="363" t="s">
        <v>110</v>
      </c>
      <c r="E67" s="501">
        <v>40.299999999999997</v>
      </c>
      <c r="F67" s="501">
        <v>6</v>
      </c>
      <c r="G67" s="501">
        <v>46.3</v>
      </c>
      <c r="H67" s="247">
        <f>H66+1</f>
        <v>62</v>
      </c>
      <c r="J67" s="34"/>
      <c r="K67" s="34"/>
      <c r="L67" s="34"/>
      <c r="M67" s="34"/>
      <c r="N67" s="34"/>
    </row>
    <row r="68" spans="1:14" s="32" customFormat="1" ht="26.4" x14ac:dyDescent="0.25">
      <c r="A68" s="247">
        <f t="shared" si="0"/>
        <v>63</v>
      </c>
      <c r="B68" s="248"/>
      <c r="C68" s="231" t="s">
        <v>353</v>
      </c>
      <c r="D68" s="619" t="s">
        <v>464</v>
      </c>
      <c r="E68" s="501">
        <v>46.58</v>
      </c>
      <c r="F68" s="501"/>
      <c r="G68" s="501">
        <v>46.58</v>
      </c>
      <c r="H68" s="247">
        <f>H67+1</f>
        <v>63</v>
      </c>
      <c r="J68" s="34"/>
      <c r="K68" s="34"/>
      <c r="L68" s="34"/>
      <c r="M68" s="34"/>
      <c r="N68" s="34"/>
    </row>
    <row r="69" spans="1:14" s="32" customFormat="1" ht="18.600000000000001" customHeight="1" x14ac:dyDescent="0.25">
      <c r="A69" s="247">
        <f t="shared" si="0"/>
        <v>64</v>
      </c>
      <c r="B69" s="249"/>
      <c r="C69" s="228" t="s">
        <v>369</v>
      </c>
      <c r="D69" s="618" t="s">
        <v>362</v>
      </c>
      <c r="E69" s="501">
        <v>43.75</v>
      </c>
      <c r="F69" s="501">
        <v>3</v>
      </c>
      <c r="G69" s="501">
        <v>46.75</v>
      </c>
      <c r="H69" s="247">
        <f>H68+1</f>
        <v>64</v>
      </c>
      <c r="J69" s="34"/>
      <c r="K69" s="34"/>
      <c r="L69" s="34"/>
      <c r="M69" s="34"/>
      <c r="N69" s="34"/>
    </row>
    <row r="70" spans="1:14" s="32" customFormat="1" ht="17.399999999999999" x14ac:dyDescent="0.25">
      <c r="A70" s="247">
        <f t="shared" si="0"/>
        <v>65</v>
      </c>
      <c r="B70" s="248"/>
      <c r="C70" s="228" t="s">
        <v>269</v>
      </c>
      <c r="D70" s="363" t="s">
        <v>110</v>
      </c>
      <c r="E70" s="501">
        <v>47.04</v>
      </c>
      <c r="F70" s="501"/>
      <c r="G70" s="501">
        <v>47.04</v>
      </c>
      <c r="H70" s="247">
        <f>H69+1</f>
        <v>65</v>
      </c>
      <c r="J70" s="34"/>
      <c r="K70" s="34"/>
      <c r="L70" s="34"/>
      <c r="M70" s="34"/>
      <c r="N70" s="34"/>
    </row>
    <row r="71" spans="1:14" s="32" customFormat="1" ht="26.4" x14ac:dyDescent="0.25">
      <c r="A71" s="247">
        <f t="shared" si="0"/>
        <v>66</v>
      </c>
      <c r="B71" s="248"/>
      <c r="C71" s="224" t="s">
        <v>407</v>
      </c>
      <c r="D71" s="623" t="s">
        <v>401</v>
      </c>
      <c r="E71" s="501">
        <v>47.09</v>
      </c>
      <c r="F71" s="501"/>
      <c r="G71" s="501">
        <v>47.09</v>
      </c>
      <c r="H71" s="247">
        <f>H70+1</f>
        <v>66</v>
      </c>
      <c r="J71" s="34"/>
      <c r="K71" s="34"/>
      <c r="L71" s="34"/>
      <c r="M71" s="34"/>
      <c r="N71" s="34"/>
    </row>
    <row r="72" spans="1:14" s="32" customFormat="1" ht="17.399999999999999" x14ac:dyDescent="0.25">
      <c r="A72" s="247">
        <f t="shared" ref="A72:A135" si="3">A71+1</f>
        <v>67</v>
      </c>
      <c r="B72" s="248"/>
      <c r="C72" s="355" t="s">
        <v>218</v>
      </c>
      <c r="D72" s="614" t="s">
        <v>106</v>
      </c>
      <c r="E72" s="501">
        <v>47.2</v>
      </c>
      <c r="F72" s="501"/>
      <c r="G72" s="501">
        <v>47.2</v>
      </c>
      <c r="H72" s="247">
        <f>H71+1</f>
        <v>67</v>
      </c>
      <c r="J72" s="34"/>
      <c r="K72" s="34"/>
      <c r="L72" s="34"/>
      <c r="M72" s="34"/>
      <c r="N72" s="34"/>
    </row>
    <row r="73" spans="1:14" s="32" customFormat="1" ht="17.399999999999999" x14ac:dyDescent="0.25">
      <c r="A73" s="247">
        <f t="shared" si="3"/>
        <v>68</v>
      </c>
      <c r="B73" s="248"/>
      <c r="C73" s="224" t="s">
        <v>469</v>
      </c>
      <c r="D73" s="363" t="s">
        <v>110</v>
      </c>
      <c r="E73" s="501">
        <v>47.3</v>
      </c>
      <c r="F73" s="501"/>
      <c r="G73" s="501">
        <v>47.3</v>
      </c>
      <c r="H73" s="247">
        <f>H72+1</f>
        <v>68</v>
      </c>
      <c r="J73" s="34"/>
      <c r="K73" s="34"/>
      <c r="L73" s="34"/>
      <c r="M73" s="34"/>
      <c r="N73" s="34"/>
    </row>
    <row r="74" spans="1:14" s="32" customFormat="1" ht="17.399999999999999" x14ac:dyDescent="0.3">
      <c r="A74" s="247">
        <f t="shared" si="3"/>
        <v>69</v>
      </c>
      <c r="B74" s="248"/>
      <c r="C74" s="227" t="s">
        <v>200</v>
      </c>
      <c r="D74" s="345" t="s">
        <v>104</v>
      </c>
      <c r="E74" s="501">
        <v>47.31</v>
      </c>
      <c r="F74" s="501"/>
      <c r="G74" s="501">
        <v>47.31</v>
      </c>
      <c r="H74" s="247">
        <f>H73+1</f>
        <v>69</v>
      </c>
      <c r="J74" s="34"/>
      <c r="K74" s="34"/>
      <c r="L74" s="34"/>
      <c r="M74" s="34"/>
      <c r="N74" s="34"/>
    </row>
    <row r="75" spans="1:14" s="32" customFormat="1" ht="17.399999999999999" x14ac:dyDescent="0.25">
      <c r="A75" s="247">
        <f t="shared" si="3"/>
        <v>70</v>
      </c>
      <c r="B75" s="248"/>
      <c r="C75" s="224" t="s">
        <v>333</v>
      </c>
      <c r="D75" s="345" t="s">
        <v>114</v>
      </c>
      <c r="E75" s="501">
        <v>44.41</v>
      </c>
      <c r="F75" s="501">
        <v>3</v>
      </c>
      <c r="G75" s="501">
        <v>47.41</v>
      </c>
      <c r="H75" s="247">
        <f>H74+1</f>
        <v>70</v>
      </c>
      <c r="J75" s="34"/>
      <c r="K75" s="34"/>
      <c r="L75" s="34"/>
      <c r="M75" s="34"/>
      <c r="N75" s="34"/>
    </row>
    <row r="76" spans="1:14" s="32" customFormat="1" ht="17.399999999999999" x14ac:dyDescent="0.25">
      <c r="A76" s="247">
        <f t="shared" si="3"/>
        <v>71</v>
      </c>
      <c r="B76" s="248"/>
      <c r="C76" s="355" t="s">
        <v>219</v>
      </c>
      <c r="D76" s="614" t="s">
        <v>106</v>
      </c>
      <c r="E76" s="501">
        <v>47.89</v>
      </c>
      <c r="F76" s="501"/>
      <c r="G76" s="501">
        <v>47.89</v>
      </c>
      <c r="H76" s="247">
        <f>H75+1</f>
        <v>71</v>
      </c>
      <c r="J76" s="34"/>
      <c r="K76" s="34"/>
      <c r="L76" s="34"/>
      <c r="M76" s="34"/>
      <c r="N76" s="34"/>
    </row>
    <row r="77" spans="1:14" s="32" customFormat="1" ht="26.4" x14ac:dyDescent="0.25">
      <c r="A77" s="247">
        <f t="shared" si="3"/>
        <v>72</v>
      </c>
      <c r="B77" s="248"/>
      <c r="C77" s="231" t="s">
        <v>351</v>
      </c>
      <c r="D77" s="619" t="s">
        <v>464</v>
      </c>
      <c r="E77" s="501">
        <v>40</v>
      </c>
      <c r="F77" s="501">
        <v>8</v>
      </c>
      <c r="G77" s="501">
        <v>48</v>
      </c>
      <c r="H77" s="32">
        <v>72</v>
      </c>
      <c r="J77" s="34"/>
      <c r="K77" s="34"/>
      <c r="L77" s="34"/>
      <c r="M77" s="34"/>
      <c r="N77" s="34"/>
    </row>
    <row r="78" spans="1:14" s="32" customFormat="1" ht="17.399999999999999" x14ac:dyDescent="0.25">
      <c r="A78" s="247">
        <f t="shared" si="3"/>
        <v>73</v>
      </c>
      <c r="B78" s="248" t="s">
        <v>45</v>
      </c>
      <c r="C78" s="228" t="s">
        <v>386</v>
      </c>
      <c r="D78" s="622" t="s">
        <v>115</v>
      </c>
      <c r="E78" s="501">
        <v>40</v>
      </c>
      <c r="F78" s="501">
        <v>8</v>
      </c>
      <c r="G78" s="501">
        <v>48</v>
      </c>
      <c r="H78" s="247">
        <f>H76+1</f>
        <v>72</v>
      </c>
      <c r="J78" s="34"/>
      <c r="K78" s="34"/>
      <c r="L78" s="34"/>
      <c r="M78" s="34"/>
      <c r="N78" s="34"/>
    </row>
    <row r="79" spans="1:14" s="32" customFormat="1" ht="17.399999999999999" x14ac:dyDescent="0.25">
      <c r="A79" s="247">
        <f t="shared" si="3"/>
        <v>74</v>
      </c>
      <c r="B79" s="248"/>
      <c r="C79" s="355" t="s">
        <v>216</v>
      </c>
      <c r="D79" s="614" t="s">
        <v>106</v>
      </c>
      <c r="E79" s="501">
        <v>48.01</v>
      </c>
      <c r="F79" s="501"/>
      <c r="G79" s="501">
        <v>48.01</v>
      </c>
      <c r="H79" s="247">
        <v>74</v>
      </c>
      <c r="J79" s="34"/>
      <c r="K79" s="34"/>
      <c r="L79" s="34"/>
      <c r="M79" s="34"/>
      <c r="N79" s="34"/>
    </row>
    <row r="80" spans="1:14" s="32" customFormat="1" ht="17.399999999999999" x14ac:dyDescent="0.25">
      <c r="A80" s="247">
        <f t="shared" si="3"/>
        <v>75</v>
      </c>
      <c r="B80" s="248"/>
      <c r="C80" s="225" t="s">
        <v>457</v>
      </c>
      <c r="D80" s="620" t="s">
        <v>453</v>
      </c>
      <c r="E80" s="501">
        <v>48.13</v>
      </c>
      <c r="F80" s="501"/>
      <c r="G80" s="501">
        <v>48.13</v>
      </c>
      <c r="H80" s="247">
        <v>75</v>
      </c>
      <c r="J80" s="34"/>
      <c r="K80" s="34"/>
      <c r="L80" s="34"/>
      <c r="M80" s="34"/>
      <c r="N80" s="34"/>
    </row>
    <row r="81" spans="1:14" s="32" customFormat="1" ht="17.399999999999999" x14ac:dyDescent="0.3">
      <c r="A81" s="247">
        <f t="shared" si="3"/>
        <v>76</v>
      </c>
      <c r="B81" s="248"/>
      <c r="C81" s="369" t="s">
        <v>294</v>
      </c>
      <c r="D81" s="615" t="s">
        <v>287</v>
      </c>
      <c r="E81" s="501">
        <v>48.25</v>
      </c>
      <c r="F81" s="501"/>
      <c r="G81" s="501">
        <v>48.25</v>
      </c>
      <c r="H81" s="247">
        <f>H80+1</f>
        <v>76</v>
      </c>
      <c r="J81" s="34"/>
      <c r="K81" s="34"/>
      <c r="L81" s="34"/>
      <c r="M81" s="34"/>
      <c r="N81" s="34"/>
    </row>
    <row r="82" spans="1:14" s="32" customFormat="1" ht="17.399999999999999" x14ac:dyDescent="0.25">
      <c r="A82" s="247">
        <f t="shared" si="3"/>
        <v>77</v>
      </c>
      <c r="B82" s="248"/>
      <c r="C82" s="224" t="s">
        <v>174</v>
      </c>
      <c r="D82" s="345" t="s">
        <v>173</v>
      </c>
      <c r="E82" s="501">
        <v>45.3</v>
      </c>
      <c r="F82" s="501">
        <v>3</v>
      </c>
      <c r="G82" s="501">
        <v>48.33</v>
      </c>
      <c r="H82" s="247">
        <f>H81+1</f>
        <v>77</v>
      </c>
      <c r="J82" s="34"/>
      <c r="K82" s="34"/>
      <c r="L82" s="34"/>
      <c r="M82" s="34"/>
      <c r="N82" s="34"/>
    </row>
    <row r="83" spans="1:14" s="32" customFormat="1" ht="17.399999999999999" x14ac:dyDescent="0.25">
      <c r="A83" s="247">
        <f t="shared" si="3"/>
        <v>78</v>
      </c>
      <c r="B83" s="248"/>
      <c r="C83" s="225" t="s">
        <v>443</v>
      </c>
      <c r="D83" s="620" t="s">
        <v>466</v>
      </c>
      <c r="E83" s="501">
        <v>45.37</v>
      </c>
      <c r="F83" s="501">
        <v>3</v>
      </c>
      <c r="G83" s="501">
        <v>48.37</v>
      </c>
      <c r="H83" s="247">
        <f>H82+1</f>
        <v>78</v>
      </c>
      <c r="J83" s="34"/>
      <c r="K83" s="34"/>
      <c r="L83" s="34"/>
      <c r="M83" s="34"/>
      <c r="N83" s="34"/>
    </row>
    <row r="84" spans="1:14" s="32" customFormat="1" ht="17.399999999999999" x14ac:dyDescent="0.25">
      <c r="A84" s="247">
        <f t="shared" si="3"/>
        <v>79</v>
      </c>
      <c r="B84" s="248"/>
      <c r="C84" s="224" t="s">
        <v>177</v>
      </c>
      <c r="D84" s="345" t="s">
        <v>173</v>
      </c>
      <c r="E84" s="501">
        <v>39.65</v>
      </c>
      <c r="F84" s="501">
        <v>9</v>
      </c>
      <c r="G84" s="501">
        <v>48.65</v>
      </c>
      <c r="H84" s="247">
        <v>79</v>
      </c>
      <c r="J84" s="34"/>
      <c r="K84" s="34"/>
      <c r="L84" s="34"/>
      <c r="M84" s="34"/>
      <c r="N84" s="34"/>
    </row>
    <row r="85" spans="1:14" s="32" customFormat="1" ht="17.399999999999999" x14ac:dyDescent="0.25">
      <c r="A85" s="247">
        <f t="shared" si="3"/>
        <v>80</v>
      </c>
      <c r="B85" s="248"/>
      <c r="C85" s="224" t="s">
        <v>370</v>
      </c>
      <c r="D85" s="621" t="s">
        <v>151</v>
      </c>
      <c r="E85" s="501">
        <v>48.66</v>
      </c>
      <c r="F85" s="501"/>
      <c r="G85" s="501">
        <v>48.66</v>
      </c>
      <c r="H85" s="247">
        <v>80</v>
      </c>
      <c r="J85" s="34"/>
      <c r="K85" s="34"/>
      <c r="L85" s="34"/>
      <c r="M85" s="34"/>
      <c r="N85" s="34"/>
    </row>
    <row r="86" spans="1:14" s="32" customFormat="1" ht="17.399999999999999" x14ac:dyDescent="0.25">
      <c r="A86" s="247">
        <f t="shared" si="3"/>
        <v>81</v>
      </c>
      <c r="B86" s="248"/>
      <c r="C86" s="228" t="s">
        <v>364</v>
      </c>
      <c r="D86" s="618" t="s">
        <v>362</v>
      </c>
      <c r="E86" s="501">
        <v>48.81</v>
      </c>
      <c r="F86" s="501"/>
      <c r="G86" s="501">
        <v>48.81</v>
      </c>
      <c r="H86" s="247">
        <f t="shared" ref="H79:H136" si="4">H85+1</f>
        <v>81</v>
      </c>
      <c r="J86" s="34"/>
      <c r="K86" s="34"/>
      <c r="L86" s="34"/>
      <c r="M86" s="34"/>
      <c r="N86" s="34"/>
    </row>
    <row r="87" spans="1:14" s="32" customFormat="1" ht="18.600000000000001" customHeight="1" x14ac:dyDescent="0.25">
      <c r="A87" s="247">
        <f t="shared" si="3"/>
        <v>82</v>
      </c>
      <c r="B87" s="248"/>
      <c r="C87" s="225" t="s">
        <v>460</v>
      </c>
      <c r="D87" s="620" t="s">
        <v>453</v>
      </c>
      <c r="E87" s="501">
        <v>43.84</v>
      </c>
      <c r="F87" s="501">
        <v>5</v>
      </c>
      <c r="G87" s="501">
        <v>48.84</v>
      </c>
      <c r="H87" s="247">
        <f t="shared" si="4"/>
        <v>82</v>
      </c>
      <c r="J87" s="34"/>
      <c r="K87" s="34"/>
      <c r="L87" s="34"/>
      <c r="M87" s="34"/>
      <c r="N87" s="34"/>
    </row>
    <row r="88" spans="1:14" s="32" customFormat="1" ht="27.6" x14ac:dyDescent="0.25">
      <c r="A88" s="247">
        <f t="shared" si="3"/>
        <v>83</v>
      </c>
      <c r="B88" s="248"/>
      <c r="C88" s="224" t="s">
        <v>381</v>
      </c>
      <c r="D88" s="620" t="s">
        <v>465</v>
      </c>
      <c r="E88" s="501">
        <v>46.28</v>
      </c>
      <c r="F88" s="501">
        <v>3</v>
      </c>
      <c r="G88" s="501">
        <v>49.28</v>
      </c>
      <c r="H88" s="247">
        <f t="shared" si="4"/>
        <v>83</v>
      </c>
      <c r="J88" s="34"/>
      <c r="K88" s="34"/>
      <c r="L88" s="34"/>
      <c r="M88" s="34"/>
      <c r="N88" s="34"/>
    </row>
    <row r="89" spans="1:14" s="32" customFormat="1" ht="17.399999999999999" x14ac:dyDescent="0.25">
      <c r="A89" s="247">
        <f t="shared" si="3"/>
        <v>84</v>
      </c>
      <c r="B89" s="248"/>
      <c r="C89" s="225" t="s">
        <v>182</v>
      </c>
      <c r="D89" s="347" t="s">
        <v>102</v>
      </c>
      <c r="E89" s="501">
        <v>44.3</v>
      </c>
      <c r="F89" s="501">
        <v>5</v>
      </c>
      <c r="G89" s="501">
        <v>49.3</v>
      </c>
      <c r="H89" s="247">
        <f t="shared" si="4"/>
        <v>84</v>
      </c>
      <c r="J89" s="34"/>
      <c r="K89" s="34"/>
      <c r="L89" s="34"/>
      <c r="M89" s="34"/>
      <c r="N89" s="34"/>
    </row>
    <row r="90" spans="1:14" s="32" customFormat="1" ht="17.399999999999999" x14ac:dyDescent="0.3">
      <c r="A90" s="247">
        <f t="shared" si="3"/>
        <v>85</v>
      </c>
      <c r="B90" s="248"/>
      <c r="C90" s="227" t="s">
        <v>308</v>
      </c>
      <c r="D90" s="617" t="s">
        <v>304</v>
      </c>
      <c r="E90" s="501">
        <v>44.37</v>
      </c>
      <c r="F90" s="501">
        <v>5</v>
      </c>
      <c r="G90" s="501">
        <v>49.37</v>
      </c>
      <c r="H90" s="247">
        <f t="shared" si="4"/>
        <v>85</v>
      </c>
      <c r="J90" s="34"/>
      <c r="K90" s="34"/>
      <c r="L90" s="34"/>
      <c r="M90" s="34"/>
      <c r="N90" s="34"/>
    </row>
    <row r="91" spans="1:14" s="32" customFormat="1" ht="17.399999999999999" x14ac:dyDescent="0.3">
      <c r="A91" s="247">
        <f t="shared" si="3"/>
        <v>86</v>
      </c>
      <c r="B91" s="248"/>
      <c r="C91" s="227" t="s">
        <v>312</v>
      </c>
      <c r="D91" s="617" t="s">
        <v>304</v>
      </c>
      <c r="E91" s="501">
        <v>49.41</v>
      </c>
      <c r="F91" s="501"/>
      <c r="G91" s="501">
        <v>49.41</v>
      </c>
      <c r="H91" s="247">
        <f t="shared" si="4"/>
        <v>86</v>
      </c>
      <c r="J91" s="34"/>
      <c r="K91" s="34"/>
      <c r="L91" s="34"/>
      <c r="M91" s="34"/>
      <c r="N91" s="34"/>
    </row>
    <row r="92" spans="1:14" s="32" customFormat="1" ht="17.399999999999999" x14ac:dyDescent="0.25">
      <c r="A92" s="247">
        <f t="shared" si="3"/>
        <v>87</v>
      </c>
      <c r="B92" s="248"/>
      <c r="C92" s="224" t="s">
        <v>250</v>
      </c>
      <c r="D92" s="345" t="s">
        <v>109</v>
      </c>
      <c r="E92" s="501">
        <v>46.47</v>
      </c>
      <c r="F92" s="501">
        <v>3</v>
      </c>
      <c r="G92" s="501">
        <v>49.47</v>
      </c>
      <c r="H92" s="247">
        <f t="shared" si="4"/>
        <v>87</v>
      </c>
      <c r="J92" s="34"/>
      <c r="K92" s="34"/>
      <c r="L92" s="34"/>
      <c r="M92" s="34"/>
      <c r="N92" s="34"/>
    </row>
    <row r="93" spans="1:14" s="32" customFormat="1" ht="17.399999999999999" x14ac:dyDescent="0.25">
      <c r="A93" s="247">
        <f t="shared" si="3"/>
        <v>88</v>
      </c>
      <c r="B93" s="248"/>
      <c r="C93" s="232" t="s">
        <v>224</v>
      </c>
      <c r="D93" s="359" t="s">
        <v>107</v>
      </c>
      <c r="E93" s="501">
        <v>49.6</v>
      </c>
      <c r="F93" s="501"/>
      <c r="G93" s="501">
        <v>49.6</v>
      </c>
      <c r="H93" s="247">
        <f t="shared" si="4"/>
        <v>88</v>
      </c>
      <c r="J93" s="34"/>
      <c r="K93" s="34"/>
      <c r="L93" s="34"/>
      <c r="M93" s="34"/>
      <c r="N93" s="34"/>
    </row>
    <row r="94" spans="1:14" s="32" customFormat="1" ht="17.399999999999999" x14ac:dyDescent="0.25">
      <c r="A94" s="247">
        <f t="shared" si="3"/>
        <v>89</v>
      </c>
      <c r="B94" s="248"/>
      <c r="C94" s="355" t="s">
        <v>217</v>
      </c>
      <c r="D94" s="614" t="s">
        <v>106</v>
      </c>
      <c r="E94" s="501">
        <v>46.75</v>
      </c>
      <c r="F94" s="501">
        <v>3</v>
      </c>
      <c r="G94" s="501">
        <v>49.75</v>
      </c>
      <c r="H94" s="247">
        <f t="shared" si="4"/>
        <v>89</v>
      </c>
      <c r="J94" s="34"/>
      <c r="K94" s="34"/>
      <c r="L94" s="34"/>
      <c r="M94" s="34"/>
      <c r="N94" s="34"/>
    </row>
    <row r="95" spans="1:14" s="32" customFormat="1" ht="27.6" x14ac:dyDescent="0.25">
      <c r="A95" s="247">
        <f t="shared" si="3"/>
        <v>90</v>
      </c>
      <c r="B95" s="248"/>
      <c r="C95" s="224" t="s">
        <v>379</v>
      </c>
      <c r="D95" s="620" t="s">
        <v>465</v>
      </c>
      <c r="E95" s="501">
        <v>49.86</v>
      </c>
      <c r="F95" s="501"/>
      <c r="G95" s="501">
        <v>49.86</v>
      </c>
      <c r="H95" s="247">
        <f t="shared" si="4"/>
        <v>90</v>
      </c>
      <c r="J95" s="34"/>
      <c r="K95" s="34"/>
      <c r="L95" s="34"/>
      <c r="M95" s="34"/>
      <c r="N95" s="34"/>
    </row>
    <row r="96" spans="1:14" s="32" customFormat="1" ht="17.399999999999999" x14ac:dyDescent="0.3">
      <c r="A96" s="247">
        <f t="shared" si="3"/>
        <v>91</v>
      </c>
      <c r="B96" s="248"/>
      <c r="C96" s="227" t="s">
        <v>271</v>
      </c>
      <c r="D96" s="365" t="s">
        <v>111</v>
      </c>
      <c r="E96" s="501">
        <v>49.92</v>
      </c>
      <c r="F96" s="501"/>
      <c r="G96" s="501">
        <v>49.92</v>
      </c>
      <c r="H96" s="247">
        <f t="shared" si="4"/>
        <v>91</v>
      </c>
      <c r="J96" s="34"/>
      <c r="K96" s="34"/>
      <c r="L96" s="34"/>
      <c r="M96" s="34"/>
      <c r="N96" s="34"/>
    </row>
    <row r="97" spans="1:14" s="32" customFormat="1" ht="17.399999999999999" x14ac:dyDescent="0.25">
      <c r="A97" s="247">
        <f t="shared" si="3"/>
        <v>92</v>
      </c>
      <c r="B97" s="248"/>
      <c r="C97" s="225" t="s">
        <v>441</v>
      </c>
      <c r="D97" s="620" t="s">
        <v>466</v>
      </c>
      <c r="E97" s="501">
        <v>47</v>
      </c>
      <c r="F97" s="501">
        <v>3</v>
      </c>
      <c r="G97" s="501">
        <v>50</v>
      </c>
      <c r="H97" s="247">
        <f t="shared" si="4"/>
        <v>92</v>
      </c>
      <c r="J97" s="34"/>
      <c r="K97" s="34"/>
      <c r="L97" s="34"/>
      <c r="M97" s="34"/>
      <c r="N97" s="34"/>
    </row>
    <row r="98" spans="1:14" s="32" customFormat="1" ht="17.399999999999999" x14ac:dyDescent="0.25">
      <c r="A98" s="247">
        <f t="shared" si="3"/>
        <v>93</v>
      </c>
      <c r="B98" s="248"/>
      <c r="C98" s="225" t="s">
        <v>442</v>
      </c>
      <c r="D98" s="620" t="s">
        <v>466</v>
      </c>
      <c r="E98" s="501">
        <v>47</v>
      </c>
      <c r="F98" s="501">
        <v>3</v>
      </c>
      <c r="G98" s="501">
        <v>50</v>
      </c>
      <c r="H98" s="247">
        <f t="shared" si="4"/>
        <v>93</v>
      </c>
      <c r="J98" s="34"/>
      <c r="K98" s="34"/>
      <c r="L98" s="34"/>
      <c r="M98" s="34"/>
      <c r="N98" s="34"/>
    </row>
    <row r="99" spans="1:14" s="32" customFormat="1" ht="17.399999999999999" x14ac:dyDescent="0.3">
      <c r="A99" s="247">
        <f t="shared" si="3"/>
        <v>94</v>
      </c>
      <c r="B99" s="248"/>
      <c r="C99" s="227" t="s">
        <v>274</v>
      </c>
      <c r="D99" s="365" t="s">
        <v>111</v>
      </c>
      <c r="E99" s="501">
        <v>50.31</v>
      </c>
      <c r="F99" s="501"/>
      <c r="G99" s="501">
        <v>50.31</v>
      </c>
      <c r="H99" s="247">
        <f t="shared" si="4"/>
        <v>94</v>
      </c>
      <c r="J99" s="34"/>
      <c r="K99" s="34"/>
      <c r="L99" s="34"/>
      <c r="M99" s="34"/>
      <c r="N99" s="34"/>
    </row>
    <row r="100" spans="1:14" s="32" customFormat="1" ht="17.399999999999999" x14ac:dyDescent="0.25">
      <c r="A100" s="247">
        <f t="shared" si="3"/>
        <v>95</v>
      </c>
      <c r="B100" s="248"/>
      <c r="C100" s="225" t="s">
        <v>232</v>
      </c>
      <c r="D100" s="628" t="s">
        <v>108</v>
      </c>
      <c r="E100" s="501">
        <v>50.46</v>
      </c>
      <c r="F100" s="501"/>
      <c r="G100" s="501">
        <v>50.46</v>
      </c>
      <c r="H100" s="247">
        <f t="shared" si="4"/>
        <v>95</v>
      </c>
      <c r="J100" s="34"/>
      <c r="K100" s="34"/>
      <c r="L100" s="34"/>
      <c r="M100" s="34"/>
      <c r="N100" s="34"/>
    </row>
    <row r="101" spans="1:14" s="32" customFormat="1" ht="17.399999999999999" x14ac:dyDescent="0.25">
      <c r="A101" s="247">
        <f t="shared" si="3"/>
        <v>96</v>
      </c>
      <c r="B101" s="248"/>
      <c r="C101" s="230" t="s">
        <v>283</v>
      </c>
      <c r="D101" s="345" t="s">
        <v>278</v>
      </c>
      <c r="E101" s="501">
        <v>50.89</v>
      </c>
      <c r="F101" s="501"/>
      <c r="G101" s="501">
        <v>50.89</v>
      </c>
      <c r="H101" s="247">
        <f t="shared" si="4"/>
        <v>96</v>
      </c>
      <c r="J101" s="34"/>
      <c r="K101" s="34"/>
      <c r="L101" s="34"/>
      <c r="M101" s="34"/>
      <c r="N101" s="34"/>
    </row>
    <row r="102" spans="1:14" s="32" customFormat="1" ht="17.399999999999999" x14ac:dyDescent="0.25">
      <c r="A102" s="247">
        <f t="shared" si="3"/>
        <v>97</v>
      </c>
      <c r="B102" s="248"/>
      <c r="C102" s="231" t="s">
        <v>328</v>
      </c>
      <c r="D102" s="618" t="s">
        <v>321</v>
      </c>
      <c r="E102" s="501">
        <v>45.9</v>
      </c>
      <c r="F102" s="501">
        <v>5</v>
      </c>
      <c r="G102" s="501">
        <v>50.9</v>
      </c>
      <c r="H102" s="247">
        <f t="shared" si="4"/>
        <v>97</v>
      </c>
      <c r="J102" s="34"/>
      <c r="K102" s="34"/>
      <c r="L102" s="34"/>
      <c r="M102" s="34"/>
      <c r="N102" s="34"/>
    </row>
    <row r="103" spans="1:14" s="32" customFormat="1" ht="17.399999999999999" x14ac:dyDescent="0.25">
      <c r="A103" s="247">
        <f t="shared" si="3"/>
        <v>98</v>
      </c>
      <c r="B103" s="248"/>
      <c r="C103" s="225" t="s">
        <v>263</v>
      </c>
      <c r="D103" s="379" t="s">
        <v>255</v>
      </c>
      <c r="E103" s="501">
        <v>51.03</v>
      </c>
      <c r="F103" s="501"/>
      <c r="G103" s="501">
        <v>51.03</v>
      </c>
      <c r="H103" s="247">
        <f t="shared" si="4"/>
        <v>98</v>
      </c>
      <c r="J103" s="34"/>
      <c r="K103" s="34"/>
      <c r="L103" s="34"/>
      <c r="M103" s="34"/>
      <c r="N103" s="34"/>
    </row>
    <row r="104" spans="1:14" s="32" customFormat="1" ht="17.399999999999999" x14ac:dyDescent="0.3">
      <c r="A104" s="247">
        <f t="shared" si="3"/>
        <v>99</v>
      </c>
      <c r="B104" s="248"/>
      <c r="C104" s="227" t="s">
        <v>307</v>
      </c>
      <c r="D104" s="617" t="s">
        <v>304</v>
      </c>
      <c r="E104" s="501">
        <v>41.04</v>
      </c>
      <c r="F104" s="501">
        <v>10</v>
      </c>
      <c r="G104" s="501">
        <v>51.04</v>
      </c>
      <c r="H104" s="247">
        <f t="shared" si="4"/>
        <v>99</v>
      </c>
      <c r="J104" s="34"/>
      <c r="K104" s="34"/>
      <c r="L104" s="34"/>
      <c r="M104" s="34"/>
      <c r="N104" s="34"/>
    </row>
    <row r="105" spans="1:14" s="32" customFormat="1" ht="17.399999999999999" x14ac:dyDescent="0.3">
      <c r="A105" s="247">
        <f t="shared" si="3"/>
        <v>100</v>
      </c>
      <c r="B105" s="248"/>
      <c r="C105" s="227" t="s">
        <v>275</v>
      </c>
      <c r="D105" s="365" t="s">
        <v>111</v>
      </c>
      <c r="E105" s="501">
        <v>48.3</v>
      </c>
      <c r="F105" s="501">
        <v>3</v>
      </c>
      <c r="G105" s="501">
        <v>51.3</v>
      </c>
      <c r="H105" s="247">
        <f t="shared" si="4"/>
        <v>100</v>
      </c>
      <c r="J105" s="34"/>
      <c r="K105" s="34"/>
      <c r="L105" s="34"/>
      <c r="M105" s="34"/>
      <c r="N105" s="34"/>
    </row>
    <row r="106" spans="1:14" s="32" customFormat="1" ht="17.399999999999999" x14ac:dyDescent="0.25">
      <c r="A106" s="247">
        <f t="shared" si="3"/>
        <v>101</v>
      </c>
      <c r="B106" s="248"/>
      <c r="C106" s="228" t="s">
        <v>363</v>
      </c>
      <c r="D106" s="618" t="s">
        <v>362</v>
      </c>
      <c r="E106" s="501">
        <v>42.36</v>
      </c>
      <c r="F106" s="501">
        <v>9</v>
      </c>
      <c r="G106" s="501">
        <v>51.36</v>
      </c>
      <c r="H106" s="247">
        <f t="shared" si="4"/>
        <v>101</v>
      </c>
      <c r="J106" s="34"/>
      <c r="K106" s="34"/>
      <c r="L106" s="34"/>
      <c r="M106" s="34"/>
      <c r="N106" s="34"/>
    </row>
    <row r="107" spans="1:14" s="32" customFormat="1" ht="17.399999999999999" x14ac:dyDescent="0.25">
      <c r="A107" s="247">
        <f t="shared" si="3"/>
        <v>102</v>
      </c>
      <c r="B107" s="248"/>
      <c r="C107" s="225" t="s">
        <v>454</v>
      </c>
      <c r="D107" s="620" t="s">
        <v>453</v>
      </c>
      <c r="E107" s="501">
        <v>42.61</v>
      </c>
      <c r="F107" s="501">
        <v>9</v>
      </c>
      <c r="G107" s="501">
        <v>51.61</v>
      </c>
      <c r="H107" s="247">
        <f t="shared" si="4"/>
        <v>102</v>
      </c>
      <c r="J107" s="34"/>
      <c r="K107" s="34"/>
      <c r="L107" s="34"/>
      <c r="M107" s="34"/>
      <c r="N107" s="34"/>
    </row>
    <row r="108" spans="1:14" s="32" customFormat="1" ht="17.399999999999999" x14ac:dyDescent="0.25">
      <c r="A108" s="247">
        <f t="shared" si="3"/>
        <v>103</v>
      </c>
      <c r="B108" s="248"/>
      <c r="C108" s="225" t="s">
        <v>186</v>
      </c>
      <c r="D108" s="379" t="s">
        <v>102</v>
      </c>
      <c r="E108" s="501">
        <v>52</v>
      </c>
      <c r="F108" s="501"/>
      <c r="G108" s="501">
        <v>52</v>
      </c>
      <c r="H108" s="247">
        <f t="shared" si="4"/>
        <v>103</v>
      </c>
      <c r="J108" s="34"/>
      <c r="K108" s="34"/>
      <c r="L108" s="34"/>
      <c r="M108" s="34"/>
      <c r="N108" s="34"/>
    </row>
    <row r="109" spans="1:14" s="32" customFormat="1" ht="17.399999999999999" x14ac:dyDescent="0.25">
      <c r="A109" s="247">
        <f t="shared" si="3"/>
        <v>104</v>
      </c>
      <c r="B109" s="248"/>
      <c r="C109" s="225" t="s">
        <v>235</v>
      </c>
      <c r="D109" s="354" t="s">
        <v>108</v>
      </c>
      <c r="E109" s="501">
        <v>52</v>
      </c>
      <c r="F109" s="501"/>
      <c r="G109" s="501">
        <v>52</v>
      </c>
      <c r="H109" s="247">
        <v>103</v>
      </c>
      <c r="J109" s="34"/>
      <c r="K109" s="34"/>
      <c r="L109" s="34"/>
      <c r="M109" s="34"/>
      <c r="N109" s="34"/>
    </row>
    <row r="110" spans="1:14" s="32" customFormat="1" ht="17.399999999999999" x14ac:dyDescent="0.25">
      <c r="A110" s="247">
        <f t="shared" si="3"/>
        <v>105</v>
      </c>
      <c r="B110" s="248"/>
      <c r="C110" s="231" t="s">
        <v>329</v>
      </c>
      <c r="D110" s="618" t="s">
        <v>321</v>
      </c>
      <c r="E110" s="501">
        <v>46.22</v>
      </c>
      <c r="F110" s="501">
        <v>6</v>
      </c>
      <c r="G110" s="501">
        <v>52.22</v>
      </c>
      <c r="H110" s="247">
        <v>105</v>
      </c>
      <c r="J110" s="34"/>
      <c r="K110" s="34"/>
      <c r="L110" s="34"/>
      <c r="M110" s="34"/>
      <c r="N110" s="34"/>
    </row>
    <row r="111" spans="1:14" s="32" customFormat="1" ht="17.399999999999999" x14ac:dyDescent="0.25">
      <c r="A111" s="247">
        <f t="shared" si="3"/>
        <v>106</v>
      </c>
      <c r="B111" s="248"/>
      <c r="C111" s="225" t="s">
        <v>236</v>
      </c>
      <c r="D111" s="354" t="s">
        <v>108</v>
      </c>
      <c r="E111" s="501">
        <v>49.4</v>
      </c>
      <c r="F111" s="501">
        <v>3</v>
      </c>
      <c r="G111" s="501">
        <v>52.4</v>
      </c>
      <c r="H111" s="247">
        <f t="shared" si="4"/>
        <v>106</v>
      </c>
      <c r="J111" s="34"/>
      <c r="K111" s="34"/>
      <c r="L111" s="34"/>
      <c r="M111" s="34"/>
      <c r="N111" s="34"/>
    </row>
    <row r="112" spans="1:14" s="32" customFormat="1" ht="17.399999999999999" x14ac:dyDescent="0.25">
      <c r="A112" s="247">
        <f t="shared" si="3"/>
        <v>107</v>
      </c>
      <c r="B112" s="248"/>
      <c r="C112" s="224" t="s">
        <v>266</v>
      </c>
      <c r="D112" s="363" t="s">
        <v>110</v>
      </c>
      <c r="E112" s="501">
        <v>49.56</v>
      </c>
      <c r="F112" s="501">
        <v>3</v>
      </c>
      <c r="G112" s="501">
        <v>52.56</v>
      </c>
      <c r="H112" s="247">
        <f t="shared" si="4"/>
        <v>107</v>
      </c>
      <c r="J112" s="34"/>
      <c r="K112" s="34"/>
      <c r="L112" s="34"/>
      <c r="M112" s="34"/>
      <c r="N112" s="34"/>
    </row>
    <row r="113" spans="1:14" s="32" customFormat="1" ht="17.399999999999999" x14ac:dyDescent="0.25">
      <c r="A113" s="247">
        <f t="shared" si="3"/>
        <v>108</v>
      </c>
      <c r="B113" s="248"/>
      <c r="C113" s="231" t="s">
        <v>322</v>
      </c>
      <c r="D113" s="620" t="s">
        <v>321</v>
      </c>
      <c r="E113" s="501">
        <v>49.83</v>
      </c>
      <c r="F113" s="501">
        <v>3</v>
      </c>
      <c r="G113" s="501">
        <v>52.83</v>
      </c>
      <c r="H113" s="247">
        <f t="shared" si="4"/>
        <v>108</v>
      </c>
      <c r="J113" s="34"/>
      <c r="K113" s="34"/>
      <c r="L113" s="34"/>
      <c r="M113" s="34"/>
      <c r="N113" s="34"/>
    </row>
    <row r="114" spans="1:14" s="32" customFormat="1" ht="17.399999999999999" x14ac:dyDescent="0.25">
      <c r="A114" s="247">
        <f t="shared" si="3"/>
        <v>109</v>
      </c>
      <c r="B114" s="248"/>
      <c r="C114" s="228" t="s">
        <v>388</v>
      </c>
      <c r="D114" s="622" t="s">
        <v>115</v>
      </c>
      <c r="E114" s="501">
        <v>53.13</v>
      </c>
      <c r="F114" s="501"/>
      <c r="G114" s="501">
        <v>53.13</v>
      </c>
      <c r="H114" s="247">
        <f t="shared" si="4"/>
        <v>109</v>
      </c>
      <c r="J114" s="34"/>
      <c r="K114" s="34"/>
      <c r="L114" s="34"/>
      <c r="M114" s="34"/>
      <c r="N114" s="34"/>
    </row>
    <row r="115" spans="1:14" s="32" customFormat="1" ht="17.399999999999999" x14ac:dyDescent="0.25">
      <c r="A115" s="247">
        <f t="shared" si="3"/>
        <v>110</v>
      </c>
      <c r="B115" s="248"/>
      <c r="C115" s="224" t="s">
        <v>176</v>
      </c>
      <c r="D115" s="345" t="s">
        <v>173</v>
      </c>
      <c r="E115" s="501">
        <v>53.16</v>
      </c>
      <c r="F115" s="501"/>
      <c r="G115" s="501">
        <v>53.16</v>
      </c>
      <c r="H115" s="247">
        <f t="shared" si="4"/>
        <v>110</v>
      </c>
      <c r="J115" s="34"/>
      <c r="K115" s="34"/>
      <c r="L115" s="34"/>
      <c r="M115" s="34"/>
      <c r="N115" s="34"/>
    </row>
    <row r="116" spans="1:14" s="32" customFormat="1" ht="17.399999999999999" x14ac:dyDescent="0.25">
      <c r="A116" s="247">
        <f t="shared" si="3"/>
        <v>111</v>
      </c>
      <c r="B116" s="248"/>
      <c r="C116" s="225" t="s">
        <v>415</v>
      </c>
      <c r="D116" s="347" t="s">
        <v>118</v>
      </c>
      <c r="E116" s="501">
        <v>48.57</v>
      </c>
      <c r="F116" s="501">
        <v>5</v>
      </c>
      <c r="G116" s="501">
        <v>53.57</v>
      </c>
      <c r="H116" s="247">
        <f t="shared" si="4"/>
        <v>111</v>
      </c>
      <c r="J116" s="34"/>
      <c r="K116" s="34"/>
      <c r="L116" s="34"/>
      <c r="M116" s="34"/>
      <c r="N116" s="34"/>
    </row>
    <row r="117" spans="1:14" s="32" customFormat="1" ht="27.6" x14ac:dyDescent="0.25">
      <c r="A117" s="247">
        <f t="shared" si="3"/>
        <v>112</v>
      </c>
      <c r="B117" s="248"/>
      <c r="C117" s="225" t="s">
        <v>449</v>
      </c>
      <c r="D117" s="624" t="s">
        <v>436</v>
      </c>
      <c r="E117" s="501">
        <v>53.6</v>
      </c>
      <c r="F117" s="501"/>
      <c r="G117" s="501">
        <v>53.6</v>
      </c>
      <c r="H117" s="247">
        <f t="shared" si="4"/>
        <v>112</v>
      </c>
      <c r="J117" s="34"/>
      <c r="K117" s="34"/>
      <c r="L117" s="34"/>
      <c r="M117" s="34"/>
      <c r="N117" s="34"/>
    </row>
    <row r="118" spans="1:14" s="32" customFormat="1" ht="17.399999999999999" x14ac:dyDescent="0.25">
      <c r="A118" s="247">
        <f t="shared" si="3"/>
        <v>113</v>
      </c>
      <c r="B118" s="248"/>
      <c r="C118" s="225" t="s">
        <v>260</v>
      </c>
      <c r="D118" s="379" t="s">
        <v>255</v>
      </c>
      <c r="E118" s="501">
        <v>53.65</v>
      </c>
      <c r="F118" s="501"/>
      <c r="G118" s="501">
        <v>53.65</v>
      </c>
      <c r="H118" s="247">
        <f t="shared" si="4"/>
        <v>113</v>
      </c>
      <c r="J118" s="34"/>
      <c r="K118" s="34"/>
      <c r="L118" s="34"/>
      <c r="M118" s="34"/>
      <c r="N118" s="34"/>
    </row>
    <row r="119" spans="1:14" s="32" customFormat="1" ht="17.399999999999999" x14ac:dyDescent="0.25">
      <c r="A119" s="247">
        <f t="shared" si="3"/>
        <v>114</v>
      </c>
      <c r="B119" s="248"/>
      <c r="C119" s="225" t="s">
        <v>234</v>
      </c>
      <c r="D119" s="354" t="s">
        <v>108</v>
      </c>
      <c r="E119" s="501">
        <v>43</v>
      </c>
      <c r="F119" s="501">
        <v>11</v>
      </c>
      <c r="G119" s="501">
        <v>54</v>
      </c>
      <c r="H119" s="247">
        <f t="shared" si="4"/>
        <v>114</v>
      </c>
      <c r="J119" s="34"/>
      <c r="K119" s="34"/>
      <c r="L119" s="34"/>
      <c r="M119" s="34"/>
      <c r="N119" s="34"/>
    </row>
    <row r="120" spans="1:14" s="32" customFormat="1" ht="17.399999999999999" x14ac:dyDescent="0.25">
      <c r="A120" s="247">
        <f t="shared" si="3"/>
        <v>115</v>
      </c>
      <c r="B120" s="248"/>
      <c r="C120" s="225" t="s">
        <v>233</v>
      </c>
      <c r="D120" s="354" t="s">
        <v>108</v>
      </c>
      <c r="E120" s="501">
        <v>49.13</v>
      </c>
      <c r="F120" s="501">
        <v>5</v>
      </c>
      <c r="G120" s="501">
        <v>54.13</v>
      </c>
      <c r="H120" s="247">
        <f t="shared" si="4"/>
        <v>115</v>
      </c>
      <c r="J120" s="34"/>
      <c r="K120" s="34"/>
      <c r="L120" s="34"/>
      <c r="M120" s="34"/>
      <c r="N120" s="34"/>
    </row>
    <row r="121" spans="1:14" s="32" customFormat="1" ht="17.399999999999999" x14ac:dyDescent="0.25">
      <c r="A121" s="247">
        <f t="shared" si="3"/>
        <v>116</v>
      </c>
      <c r="B121" s="248"/>
      <c r="C121" s="225" t="s">
        <v>410</v>
      </c>
      <c r="D121" s="347" t="s">
        <v>118</v>
      </c>
      <c r="E121" s="501">
        <v>51.48</v>
      </c>
      <c r="F121" s="501">
        <v>3</v>
      </c>
      <c r="G121" s="501">
        <v>54.48</v>
      </c>
      <c r="H121" s="247">
        <f t="shared" si="4"/>
        <v>116</v>
      </c>
      <c r="J121" s="34"/>
      <c r="K121" s="34"/>
      <c r="L121" s="34"/>
      <c r="M121" s="34"/>
      <c r="N121" s="34"/>
    </row>
    <row r="122" spans="1:14" s="32" customFormat="1" ht="17.399999999999999" x14ac:dyDescent="0.25">
      <c r="A122" s="247">
        <f t="shared" si="3"/>
        <v>117</v>
      </c>
      <c r="B122" s="248"/>
      <c r="C122" s="224" t="s">
        <v>372</v>
      </c>
      <c r="D122" s="621" t="s">
        <v>151</v>
      </c>
      <c r="E122" s="501">
        <v>54.5</v>
      </c>
      <c r="F122" s="501"/>
      <c r="G122" s="501">
        <v>54.5</v>
      </c>
      <c r="H122" s="247">
        <f t="shared" si="4"/>
        <v>117</v>
      </c>
      <c r="J122" s="34"/>
      <c r="K122" s="34"/>
      <c r="L122" s="34"/>
      <c r="M122" s="34"/>
      <c r="N122" s="34"/>
    </row>
    <row r="123" spans="1:14" s="32" customFormat="1" ht="17.399999999999999" x14ac:dyDescent="0.25">
      <c r="A123" s="247">
        <f t="shared" si="3"/>
        <v>118</v>
      </c>
      <c r="B123" s="248"/>
      <c r="C123" s="225" t="s">
        <v>461</v>
      </c>
      <c r="D123" s="620" t="s">
        <v>453</v>
      </c>
      <c r="E123" s="501">
        <v>49.53</v>
      </c>
      <c r="F123" s="501">
        <v>6</v>
      </c>
      <c r="G123" s="501">
        <v>54.53</v>
      </c>
      <c r="H123" s="247">
        <f t="shared" si="4"/>
        <v>118</v>
      </c>
      <c r="J123" s="34"/>
      <c r="K123" s="34"/>
      <c r="L123" s="34"/>
      <c r="M123" s="34"/>
      <c r="N123" s="34"/>
    </row>
    <row r="124" spans="1:14" s="32" customFormat="1" ht="17.399999999999999" x14ac:dyDescent="0.25">
      <c r="A124" s="247">
        <f t="shared" si="3"/>
        <v>119</v>
      </c>
      <c r="B124" s="248"/>
      <c r="C124" s="224" t="s">
        <v>374</v>
      </c>
      <c r="D124" s="621" t="s">
        <v>151</v>
      </c>
      <c r="E124" s="501">
        <v>49.95</v>
      </c>
      <c r="F124" s="501">
        <v>5</v>
      </c>
      <c r="G124" s="501">
        <v>54.95</v>
      </c>
      <c r="H124" s="247">
        <f t="shared" si="4"/>
        <v>119</v>
      </c>
      <c r="J124" s="34"/>
      <c r="K124" s="34"/>
      <c r="L124" s="34"/>
      <c r="M124" s="34"/>
      <c r="N124" s="34"/>
    </row>
    <row r="125" spans="1:14" s="32" customFormat="1" ht="17.399999999999999" x14ac:dyDescent="0.25">
      <c r="A125" s="247">
        <f t="shared" si="3"/>
        <v>120</v>
      </c>
      <c r="B125" s="248"/>
      <c r="C125" s="225" t="s">
        <v>411</v>
      </c>
      <c r="D125" s="347" t="s">
        <v>118</v>
      </c>
      <c r="E125" s="501">
        <v>55.13</v>
      </c>
      <c r="F125" s="501"/>
      <c r="G125" s="501">
        <v>55.13</v>
      </c>
      <c r="H125" s="247">
        <f t="shared" si="4"/>
        <v>120</v>
      </c>
      <c r="J125" s="34"/>
      <c r="K125" s="34"/>
      <c r="L125" s="34"/>
      <c r="M125" s="34"/>
      <c r="N125" s="34"/>
    </row>
    <row r="126" spans="1:14" s="32" customFormat="1" ht="17.399999999999999" x14ac:dyDescent="0.25">
      <c r="A126" s="247">
        <f t="shared" si="3"/>
        <v>121</v>
      </c>
      <c r="B126" s="248"/>
      <c r="C126" s="225" t="s">
        <v>421</v>
      </c>
      <c r="D126" s="620" t="s">
        <v>116</v>
      </c>
      <c r="E126" s="501">
        <v>50.22</v>
      </c>
      <c r="F126" s="501">
        <v>5</v>
      </c>
      <c r="G126" s="501">
        <v>55.22</v>
      </c>
      <c r="H126" s="247">
        <f t="shared" si="4"/>
        <v>121</v>
      </c>
      <c r="J126" s="34"/>
      <c r="K126" s="34"/>
      <c r="L126" s="34"/>
      <c r="M126" s="34"/>
      <c r="N126" s="34"/>
    </row>
    <row r="127" spans="1:14" s="32" customFormat="1" ht="17.399999999999999" x14ac:dyDescent="0.3">
      <c r="A127" s="247">
        <f t="shared" si="3"/>
        <v>122</v>
      </c>
      <c r="B127" s="248"/>
      <c r="C127" s="227" t="s">
        <v>199</v>
      </c>
      <c r="D127" s="345" t="s">
        <v>104</v>
      </c>
      <c r="E127" s="501">
        <v>55.6</v>
      </c>
      <c r="F127" s="501"/>
      <c r="G127" s="501">
        <v>55.6</v>
      </c>
      <c r="H127" s="247">
        <f t="shared" si="4"/>
        <v>122</v>
      </c>
      <c r="J127" s="34"/>
      <c r="K127" s="34"/>
      <c r="L127" s="34"/>
      <c r="M127" s="34"/>
      <c r="N127" s="34"/>
    </row>
    <row r="128" spans="1:14" s="32" customFormat="1" ht="17.399999999999999" x14ac:dyDescent="0.25">
      <c r="A128" s="247">
        <f t="shared" si="3"/>
        <v>123</v>
      </c>
      <c r="B128" s="248"/>
      <c r="C128" s="225" t="s">
        <v>256</v>
      </c>
      <c r="D128" s="379" t="s">
        <v>255</v>
      </c>
      <c r="E128" s="501">
        <v>55.61</v>
      </c>
      <c r="F128" s="501"/>
      <c r="G128" s="501">
        <v>55.61</v>
      </c>
      <c r="H128" s="247">
        <f t="shared" si="4"/>
        <v>123</v>
      </c>
      <c r="J128" s="34"/>
      <c r="K128" s="34"/>
      <c r="L128" s="34"/>
      <c r="M128" s="34"/>
      <c r="N128" s="34"/>
    </row>
    <row r="129" spans="1:14" s="32" customFormat="1" ht="17.399999999999999" x14ac:dyDescent="0.3">
      <c r="A129" s="247">
        <f t="shared" si="3"/>
        <v>124</v>
      </c>
      <c r="B129" s="248"/>
      <c r="C129" s="227" t="s">
        <v>202</v>
      </c>
      <c r="D129" s="345" t="s">
        <v>104</v>
      </c>
      <c r="E129" s="501">
        <v>55.77</v>
      </c>
      <c r="F129" s="501"/>
      <c r="G129" s="501">
        <v>55.77</v>
      </c>
      <c r="H129" s="247">
        <f t="shared" si="4"/>
        <v>124</v>
      </c>
      <c r="J129" s="34"/>
      <c r="K129" s="34"/>
      <c r="L129" s="34"/>
      <c r="M129" s="34"/>
      <c r="N129" s="34"/>
    </row>
    <row r="130" spans="1:14" s="32" customFormat="1" ht="17.399999999999999" x14ac:dyDescent="0.3">
      <c r="A130" s="247">
        <f t="shared" si="3"/>
        <v>125</v>
      </c>
      <c r="B130" s="248"/>
      <c r="C130" s="227" t="s">
        <v>309</v>
      </c>
      <c r="D130" s="617" t="s">
        <v>304</v>
      </c>
      <c r="E130" s="501">
        <v>55.88</v>
      </c>
      <c r="F130" s="501"/>
      <c r="G130" s="501">
        <v>55.88</v>
      </c>
      <c r="H130" s="247">
        <f t="shared" si="4"/>
        <v>125</v>
      </c>
      <c r="J130" s="34"/>
      <c r="K130" s="34"/>
      <c r="L130" s="34"/>
      <c r="M130" s="34"/>
      <c r="N130" s="34"/>
    </row>
    <row r="131" spans="1:14" s="32" customFormat="1" ht="17.399999999999999" x14ac:dyDescent="0.25">
      <c r="A131" s="247">
        <f t="shared" si="3"/>
        <v>126</v>
      </c>
      <c r="B131" s="248"/>
      <c r="C131" s="224" t="s">
        <v>334</v>
      </c>
      <c r="D131" s="345" t="s">
        <v>114</v>
      </c>
      <c r="E131" s="501">
        <v>45.43</v>
      </c>
      <c r="F131" s="501">
        <v>11</v>
      </c>
      <c r="G131" s="501">
        <v>56.11</v>
      </c>
      <c r="H131" s="247">
        <f t="shared" si="4"/>
        <v>126</v>
      </c>
      <c r="J131" s="34"/>
      <c r="K131" s="34"/>
      <c r="L131" s="34"/>
      <c r="M131" s="34"/>
      <c r="N131" s="34"/>
    </row>
    <row r="132" spans="1:14" s="32" customFormat="1" ht="17.399999999999999" x14ac:dyDescent="0.25">
      <c r="A132" s="247">
        <f t="shared" si="3"/>
        <v>127</v>
      </c>
      <c r="B132" s="248"/>
      <c r="C132" s="225" t="s">
        <v>422</v>
      </c>
      <c r="D132" s="620" t="s">
        <v>116</v>
      </c>
      <c r="E132" s="501">
        <v>56.13</v>
      </c>
      <c r="F132" s="501"/>
      <c r="G132" s="501">
        <v>56.13</v>
      </c>
      <c r="H132" s="247">
        <f t="shared" si="4"/>
        <v>127</v>
      </c>
      <c r="J132" s="34"/>
      <c r="K132" s="34"/>
      <c r="L132" s="34"/>
      <c r="M132" s="34"/>
      <c r="N132" s="34"/>
    </row>
    <row r="133" spans="1:14" s="32" customFormat="1" ht="18" x14ac:dyDescent="0.25">
      <c r="A133" s="247">
        <f t="shared" si="3"/>
        <v>128</v>
      </c>
      <c r="B133" s="250"/>
      <c r="C133" s="225" t="s">
        <v>393</v>
      </c>
      <c r="D133" s="620" t="s">
        <v>152</v>
      </c>
      <c r="E133" s="501">
        <v>57.3</v>
      </c>
      <c r="F133" s="501"/>
      <c r="G133" s="501">
        <v>57.3</v>
      </c>
      <c r="H133" s="247">
        <f t="shared" si="4"/>
        <v>128</v>
      </c>
      <c r="J133" s="34"/>
      <c r="K133" s="34"/>
      <c r="L133" s="34"/>
      <c r="M133" s="34"/>
      <c r="N133" s="34"/>
    </row>
    <row r="134" spans="1:14" s="32" customFormat="1" ht="17.399999999999999" x14ac:dyDescent="0.25">
      <c r="A134" s="247">
        <f t="shared" si="3"/>
        <v>129</v>
      </c>
      <c r="B134" s="248"/>
      <c r="C134" s="225" t="s">
        <v>399</v>
      </c>
      <c r="D134" s="620" t="s">
        <v>152</v>
      </c>
      <c r="E134" s="501">
        <v>57.36</v>
      </c>
      <c r="F134" s="501"/>
      <c r="G134" s="501">
        <v>57.36</v>
      </c>
      <c r="H134" s="247">
        <f t="shared" si="4"/>
        <v>129</v>
      </c>
      <c r="J134" s="34"/>
      <c r="K134" s="34"/>
      <c r="L134" s="34"/>
      <c r="M134" s="34"/>
      <c r="N134" s="34"/>
    </row>
    <row r="135" spans="1:14" s="32" customFormat="1" ht="26.4" x14ac:dyDescent="0.25">
      <c r="A135" s="247">
        <f t="shared" si="3"/>
        <v>130</v>
      </c>
      <c r="B135" s="248"/>
      <c r="C135" s="224" t="s">
        <v>473</v>
      </c>
      <c r="D135" s="623" t="s">
        <v>401</v>
      </c>
      <c r="E135" s="501">
        <v>52.4</v>
      </c>
      <c r="F135" s="501">
        <v>5</v>
      </c>
      <c r="G135" s="501">
        <v>57.4</v>
      </c>
      <c r="H135" s="247">
        <f t="shared" si="4"/>
        <v>130</v>
      </c>
      <c r="J135" s="34"/>
      <c r="K135" s="34"/>
      <c r="L135" s="34"/>
      <c r="M135" s="34"/>
      <c r="N135" s="34"/>
    </row>
    <row r="136" spans="1:14" s="32" customFormat="1" ht="17.399999999999999" x14ac:dyDescent="0.3">
      <c r="A136" s="247">
        <f t="shared" ref="A136:A199" si="5">A135+1</f>
        <v>131</v>
      </c>
      <c r="B136" s="248"/>
      <c r="C136" s="227" t="s">
        <v>201</v>
      </c>
      <c r="D136" s="345" t="s">
        <v>104</v>
      </c>
      <c r="E136" s="501">
        <v>57.41</v>
      </c>
      <c r="F136" s="501"/>
      <c r="G136" s="501">
        <v>57.41</v>
      </c>
      <c r="H136" s="247">
        <f t="shared" si="4"/>
        <v>131</v>
      </c>
      <c r="J136" s="34"/>
      <c r="K136" s="34"/>
      <c r="L136" s="34"/>
      <c r="M136" s="34"/>
      <c r="N136" s="34"/>
    </row>
    <row r="137" spans="1:14" s="32" customFormat="1" ht="17.399999999999999" x14ac:dyDescent="0.25">
      <c r="A137" s="247">
        <f t="shared" si="5"/>
        <v>132</v>
      </c>
      <c r="B137" s="248"/>
      <c r="C137" s="225" t="s">
        <v>184</v>
      </c>
      <c r="D137" s="347" t="s">
        <v>102</v>
      </c>
      <c r="E137" s="501">
        <v>46.5</v>
      </c>
      <c r="F137" s="501">
        <v>11</v>
      </c>
      <c r="G137" s="501">
        <v>57.5</v>
      </c>
      <c r="H137" s="247">
        <f t="shared" ref="H137:H200" si="6">H136+1</f>
        <v>132</v>
      </c>
      <c r="J137" s="34"/>
      <c r="K137" s="34"/>
      <c r="L137" s="34"/>
      <c r="M137" s="34"/>
      <c r="N137" s="34"/>
    </row>
    <row r="138" spans="1:14" s="32" customFormat="1" ht="17.399999999999999" x14ac:dyDescent="0.25">
      <c r="A138" s="247">
        <f t="shared" si="5"/>
        <v>133</v>
      </c>
      <c r="B138" s="248"/>
      <c r="C138" s="224" t="s">
        <v>376</v>
      </c>
      <c r="D138" s="621" t="s">
        <v>151</v>
      </c>
      <c r="E138" s="501">
        <v>52.69</v>
      </c>
      <c r="F138" s="501">
        <v>5</v>
      </c>
      <c r="G138" s="501">
        <v>57.69</v>
      </c>
      <c r="H138" s="247">
        <f t="shared" si="6"/>
        <v>133</v>
      </c>
      <c r="J138" s="34"/>
      <c r="K138" s="34"/>
      <c r="L138" s="34"/>
      <c r="M138" s="34"/>
      <c r="N138" s="34"/>
    </row>
    <row r="139" spans="1:14" s="32" customFormat="1" ht="17.399999999999999" x14ac:dyDescent="0.3">
      <c r="A139" s="247">
        <f t="shared" si="5"/>
        <v>134</v>
      </c>
      <c r="B139" s="248"/>
      <c r="C139" s="227" t="s">
        <v>279</v>
      </c>
      <c r="D139" s="345" t="s">
        <v>278</v>
      </c>
      <c r="E139" s="501">
        <v>57.7</v>
      </c>
      <c r="F139" s="501"/>
      <c r="G139" s="501">
        <v>57.7</v>
      </c>
      <c r="H139" s="247">
        <f t="shared" si="6"/>
        <v>134</v>
      </c>
      <c r="J139" s="34"/>
      <c r="K139" s="34"/>
      <c r="L139" s="34"/>
      <c r="M139" s="34"/>
      <c r="N139" s="34"/>
    </row>
    <row r="140" spans="1:14" s="32" customFormat="1" ht="17.399999999999999" x14ac:dyDescent="0.25">
      <c r="A140" s="247">
        <f t="shared" si="5"/>
        <v>135</v>
      </c>
      <c r="B140" s="248"/>
      <c r="C140" s="228" t="s">
        <v>297</v>
      </c>
      <c r="D140" s="616" t="s">
        <v>112</v>
      </c>
      <c r="E140" s="501">
        <v>53.34</v>
      </c>
      <c r="F140" s="501">
        <v>5</v>
      </c>
      <c r="G140" s="501">
        <v>58.34</v>
      </c>
      <c r="H140" s="247">
        <f t="shared" si="6"/>
        <v>135</v>
      </c>
      <c r="J140" s="34"/>
      <c r="K140" s="34"/>
      <c r="L140" s="34"/>
      <c r="M140" s="34"/>
      <c r="N140" s="34"/>
    </row>
    <row r="141" spans="1:14" s="32" customFormat="1" ht="26.4" x14ac:dyDescent="0.25">
      <c r="A141" s="247">
        <f t="shared" si="5"/>
        <v>136</v>
      </c>
      <c r="B141" s="248"/>
      <c r="C141" s="231" t="s">
        <v>354</v>
      </c>
      <c r="D141" s="619" t="s">
        <v>464</v>
      </c>
      <c r="E141" s="501">
        <v>55.38</v>
      </c>
      <c r="F141" s="501">
        <v>3</v>
      </c>
      <c r="G141" s="501">
        <v>58.38</v>
      </c>
      <c r="H141" s="247">
        <f t="shared" si="6"/>
        <v>136</v>
      </c>
      <c r="J141" s="34"/>
      <c r="K141" s="34"/>
      <c r="L141" s="34"/>
      <c r="M141" s="34"/>
      <c r="N141" s="34"/>
    </row>
    <row r="142" spans="1:14" s="32" customFormat="1" ht="17.399999999999999" x14ac:dyDescent="0.25">
      <c r="A142" s="247">
        <f t="shared" si="5"/>
        <v>137</v>
      </c>
      <c r="B142" s="248"/>
      <c r="C142" s="231" t="s">
        <v>325</v>
      </c>
      <c r="D142" s="618" t="s">
        <v>321</v>
      </c>
      <c r="E142" s="501">
        <v>55.56</v>
      </c>
      <c r="F142" s="501">
        <v>3</v>
      </c>
      <c r="G142" s="501">
        <v>58.56</v>
      </c>
      <c r="H142" s="247">
        <f t="shared" si="6"/>
        <v>137</v>
      </c>
      <c r="J142" s="34"/>
      <c r="K142" s="34"/>
      <c r="L142" s="34"/>
      <c r="M142" s="34"/>
      <c r="N142" s="34"/>
    </row>
    <row r="143" spans="1:14" s="32" customFormat="1" ht="17.399999999999999" x14ac:dyDescent="0.25">
      <c r="A143" s="247">
        <f t="shared" si="5"/>
        <v>138</v>
      </c>
      <c r="B143" s="248"/>
      <c r="C143" s="231" t="s">
        <v>324</v>
      </c>
      <c r="D143" s="618" t="s">
        <v>321</v>
      </c>
      <c r="E143" s="501">
        <v>49.7</v>
      </c>
      <c r="F143" s="501">
        <v>10</v>
      </c>
      <c r="G143" s="501">
        <v>59.7</v>
      </c>
      <c r="H143" s="247">
        <f t="shared" si="6"/>
        <v>138</v>
      </c>
      <c r="J143" s="34"/>
      <c r="K143" s="34"/>
      <c r="L143" s="34"/>
      <c r="M143" s="34"/>
      <c r="N143" s="34"/>
    </row>
    <row r="144" spans="1:14" s="32" customFormat="1" ht="17.399999999999999" x14ac:dyDescent="0.25">
      <c r="A144" s="247">
        <f t="shared" si="5"/>
        <v>139</v>
      </c>
      <c r="B144" s="248"/>
      <c r="C144" s="228" t="s">
        <v>298</v>
      </c>
      <c r="D144" s="616" t="s">
        <v>112</v>
      </c>
      <c r="E144" s="501">
        <v>59.78</v>
      </c>
      <c r="F144" s="501"/>
      <c r="G144" s="501">
        <v>59.78</v>
      </c>
      <c r="H144" s="247">
        <f t="shared" si="6"/>
        <v>139</v>
      </c>
      <c r="J144" s="34"/>
      <c r="K144" s="34"/>
      <c r="L144" s="34"/>
      <c r="M144" s="34"/>
      <c r="N144" s="34"/>
    </row>
    <row r="145" spans="1:14" s="32" customFormat="1" ht="17.399999999999999" x14ac:dyDescent="0.25">
      <c r="A145" s="247">
        <f t="shared" si="5"/>
        <v>140</v>
      </c>
      <c r="B145" s="248"/>
      <c r="C145" s="224" t="s">
        <v>242</v>
      </c>
      <c r="D145" s="352" t="s">
        <v>238</v>
      </c>
      <c r="E145" s="501">
        <v>59.81</v>
      </c>
      <c r="F145" s="501"/>
      <c r="G145" s="501">
        <v>59.81</v>
      </c>
      <c r="H145" s="247">
        <f t="shared" si="6"/>
        <v>140</v>
      </c>
      <c r="J145" s="34"/>
      <c r="K145" s="34"/>
      <c r="L145" s="34"/>
      <c r="M145" s="34"/>
      <c r="N145" s="34"/>
    </row>
    <row r="146" spans="1:14" s="32" customFormat="1" ht="17.399999999999999" x14ac:dyDescent="0.25">
      <c r="A146" s="247">
        <f t="shared" si="5"/>
        <v>141</v>
      </c>
      <c r="B146" s="248"/>
      <c r="C146" s="224" t="s">
        <v>178</v>
      </c>
      <c r="D146" s="345" t="s">
        <v>173</v>
      </c>
      <c r="E146" s="501">
        <v>57</v>
      </c>
      <c r="F146" s="501">
        <v>3</v>
      </c>
      <c r="G146" s="501">
        <v>60</v>
      </c>
      <c r="H146" s="247">
        <f t="shared" si="6"/>
        <v>141</v>
      </c>
      <c r="J146" s="34"/>
      <c r="K146" s="34"/>
      <c r="L146" s="34"/>
      <c r="M146" s="34"/>
      <c r="N146" s="34"/>
    </row>
    <row r="147" spans="1:14" s="32" customFormat="1" ht="17.399999999999999" x14ac:dyDescent="0.25">
      <c r="A147" s="247">
        <f t="shared" si="5"/>
        <v>142</v>
      </c>
      <c r="B147" s="248"/>
      <c r="C147" s="228" t="s">
        <v>302</v>
      </c>
      <c r="D147" s="616" t="s">
        <v>112</v>
      </c>
      <c r="E147" s="501">
        <v>55.13</v>
      </c>
      <c r="F147" s="501">
        <v>5</v>
      </c>
      <c r="G147" s="501">
        <v>60.13</v>
      </c>
      <c r="H147" s="247">
        <f t="shared" si="6"/>
        <v>142</v>
      </c>
      <c r="J147" s="34"/>
      <c r="K147" s="34"/>
      <c r="L147" s="34"/>
      <c r="M147" s="34"/>
      <c r="N147" s="34"/>
    </row>
    <row r="148" spans="1:14" s="32" customFormat="1" ht="17.399999999999999" x14ac:dyDescent="0.25">
      <c r="A148" s="247">
        <f t="shared" si="5"/>
        <v>143</v>
      </c>
      <c r="B148" s="248"/>
      <c r="C148" s="225" t="s">
        <v>360</v>
      </c>
      <c r="D148" s="620" t="s">
        <v>119</v>
      </c>
      <c r="E148" s="501">
        <v>57.19</v>
      </c>
      <c r="F148" s="501">
        <v>3</v>
      </c>
      <c r="G148" s="501">
        <v>60.19</v>
      </c>
      <c r="H148" s="247">
        <f t="shared" si="6"/>
        <v>143</v>
      </c>
      <c r="J148" s="34"/>
      <c r="K148" s="34"/>
      <c r="L148" s="34"/>
      <c r="M148" s="34"/>
      <c r="N148" s="34"/>
    </row>
    <row r="149" spans="1:14" s="32" customFormat="1" ht="27.6" x14ac:dyDescent="0.25">
      <c r="A149" s="247">
        <f t="shared" si="5"/>
        <v>144</v>
      </c>
      <c r="B149" s="248"/>
      <c r="C149" s="225" t="s">
        <v>451</v>
      </c>
      <c r="D149" s="624" t="s">
        <v>436</v>
      </c>
      <c r="E149" s="501">
        <v>47.53</v>
      </c>
      <c r="F149" s="501">
        <v>13</v>
      </c>
      <c r="G149" s="501">
        <v>60.53</v>
      </c>
      <c r="H149" s="247">
        <f t="shared" si="6"/>
        <v>144</v>
      </c>
      <c r="J149" s="34"/>
      <c r="K149" s="34"/>
      <c r="L149" s="34"/>
      <c r="M149" s="34"/>
      <c r="N149" s="34"/>
    </row>
    <row r="150" spans="1:14" s="32" customFormat="1" ht="17.399999999999999" x14ac:dyDescent="0.25">
      <c r="A150" s="247">
        <f t="shared" si="5"/>
        <v>145</v>
      </c>
      <c r="B150" s="248"/>
      <c r="C150" s="355" t="s">
        <v>221</v>
      </c>
      <c r="D150" s="614" t="s">
        <v>106</v>
      </c>
      <c r="E150" s="501">
        <v>55.85</v>
      </c>
      <c r="F150" s="501">
        <v>5</v>
      </c>
      <c r="G150" s="501">
        <v>60.85</v>
      </c>
      <c r="H150" s="247">
        <f t="shared" si="6"/>
        <v>145</v>
      </c>
      <c r="J150" s="34"/>
      <c r="K150" s="34"/>
      <c r="L150" s="34"/>
      <c r="M150" s="34"/>
      <c r="N150" s="34"/>
    </row>
    <row r="151" spans="1:14" s="32" customFormat="1" ht="17.399999999999999" x14ac:dyDescent="0.3">
      <c r="A151" s="247">
        <f t="shared" si="5"/>
        <v>146</v>
      </c>
      <c r="B151" s="248"/>
      <c r="C151" s="377" t="s">
        <v>341</v>
      </c>
      <c r="D151" s="345" t="s">
        <v>338</v>
      </c>
      <c r="E151" s="501">
        <v>47.42</v>
      </c>
      <c r="F151" s="501">
        <v>14</v>
      </c>
      <c r="G151" s="501">
        <v>61.42</v>
      </c>
      <c r="H151" s="247">
        <f t="shared" si="6"/>
        <v>146</v>
      </c>
      <c r="J151" s="34"/>
      <c r="K151" s="34"/>
      <c r="L151" s="34"/>
      <c r="M151" s="34"/>
      <c r="N151" s="34"/>
    </row>
    <row r="152" spans="1:14" s="32" customFormat="1" ht="26.4" x14ac:dyDescent="0.25">
      <c r="A152" s="247">
        <f t="shared" si="5"/>
        <v>147</v>
      </c>
      <c r="B152" s="248"/>
      <c r="C152" s="224" t="s">
        <v>404</v>
      </c>
      <c r="D152" s="623" t="s">
        <v>401</v>
      </c>
      <c r="E152" s="501">
        <v>58.57</v>
      </c>
      <c r="F152" s="501">
        <v>3</v>
      </c>
      <c r="G152" s="501">
        <v>61.57</v>
      </c>
      <c r="H152" s="247">
        <f t="shared" si="6"/>
        <v>147</v>
      </c>
      <c r="J152" s="34"/>
      <c r="K152" s="34"/>
      <c r="L152" s="34"/>
      <c r="M152" s="34"/>
      <c r="N152" s="34"/>
    </row>
    <row r="153" spans="1:14" s="32" customFormat="1" ht="17.399999999999999" x14ac:dyDescent="0.25">
      <c r="A153" s="247">
        <f t="shared" si="5"/>
        <v>148</v>
      </c>
      <c r="B153" s="248"/>
      <c r="C153" s="225" t="s">
        <v>397</v>
      </c>
      <c r="D153" s="620" t="s">
        <v>152</v>
      </c>
      <c r="E153" s="501">
        <v>59.76</v>
      </c>
      <c r="F153" s="501">
        <v>3</v>
      </c>
      <c r="G153" s="501">
        <v>62.76</v>
      </c>
      <c r="H153" s="247">
        <f t="shared" si="6"/>
        <v>148</v>
      </c>
      <c r="J153" s="34"/>
      <c r="K153" s="34"/>
      <c r="L153" s="34"/>
      <c r="M153" s="34"/>
      <c r="N153" s="34"/>
    </row>
    <row r="154" spans="1:14" s="32" customFormat="1" ht="17.399999999999999" x14ac:dyDescent="0.25">
      <c r="A154" s="247">
        <f t="shared" si="5"/>
        <v>149</v>
      </c>
      <c r="B154" s="248"/>
      <c r="C154" s="224" t="s">
        <v>175</v>
      </c>
      <c r="D154" s="345" t="s">
        <v>173</v>
      </c>
      <c r="E154" s="501">
        <v>63</v>
      </c>
      <c r="F154" s="501"/>
      <c r="G154" s="501">
        <v>63</v>
      </c>
      <c r="H154" s="247">
        <f t="shared" si="6"/>
        <v>149</v>
      </c>
      <c r="J154" s="34"/>
      <c r="K154" s="34"/>
      <c r="L154" s="34"/>
      <c r="M154" s="34"/>
      <c r="N154" s="34"/>
    </row>
    <row r="155" spans="1:14" s="32" customFormat="1" ht="17.399999999999999" x14ac:dyDescent="0.25">
      <c r="A155" s="247">
        <f t="shared" si="5"/>
        <v>150</v>
      </c>
      <c r="B155" s="248"/>
      <c r="C155" s="355" t="s">
        <v>215</v>
      </c>
      <c r="D155" s="614" t="s">
        <v>106</v>
      </c>
      <c r="E155" s="501">
        <v>60</v>
      </c>
      <c r="F155" s="501">
        <v>3</v>
      </c>
      <c r="G155" s="501">
        <v>63</v>
      </c>
      <c r="H155" s="247">
        <v>149</v>
      </c>
      <c r="J155" s="34"/>
      <c r="K155" s="34"/>
      <c r="L155" s="34"/>
      <c r="M155" s="34"/>
      <c r="N155" s="34"/>
    </row>
    <row r="156" spans="1:14" s="32" customFormat="1" ht="28.8" customHeight="1" x14ac:dyDescent="0.25">
      <c r="A156" s="247">
        <f t="shared" si="5"/>
        <v>151</v>
      </c>
      <c r="B156" s="248"/>
      <c r="C156" s="225" t="s">
        <v>447</v>
      </c>
      <c r="D156" s="624" t="s">
        <v>436</v>
      </c>
      <c r="E156" s="501">
        <v>58.06</v>
      </c>
      <c r="F156" s="501">
        <v>5</v>
      </c>
      <c r="G156" s="501">
        <v>63.06</v>
      </c>
      <c r="H156" s="247">
        <v>151</v>
      </c>
      <c r="J156" s="34"/>
      <c r="K156" s="34"/>
      <c r="L156" s="34"/>
      <c r="M156" s="34"/>
      <c r="N156" s="34"/>
    </row>
    <row r="157" spans="1:14" s="32" customFormat="1" ht="17.399999999999999" x14ac:dyDescent="0.25">
      <c r="A157" s="247">
        <f t="shared" si="5"/>
        <v>152</v>
      </c>
      <c r="B157" s="248"/>
      <c r="C157" s="225" t="s">
        <v>439</v>
      </c>
      <c r="D157" s="620" t="s">
        <v>466</v>
      </c>
      <c r="E157" s="501">
        <v>60.5</v>
      </c>
      <c r="F157" s="501">
        <v>3</v>
      </c>
      <c r="G157" s="501">
        <v>63.5</v>
      </c>
      <c r="H157" s="247">
        <f t="shared" si="6"/>
        <v>152</v>
      </c>
      <c r="J157" s="34"/>
      <c r="K157" s="34"/>
      <c r="L157" s="34"/>
      <c r="M157" s="34"/>
      <c r="N157" s="34"/>
    </row>
    <row r="158" spans="1:14" s="32" customFormat="1" ht="26.4" x14ac:dyDescent="0.25">
      <c r="A158" s="247">
        <f t="shared" si="5"/>
        <v>153</v>
      </c>
      <c r="B158" s="248"/>
      <c r="C158" s="224" t="s">
        <v>474</v>
      </c>
      <c r="D158" s="623" t="s">
        <v>401</v>
      </c>
      <c r="E158" s="501">
        <v>63.69</v>
      </c>
      <c r="F158" s="501"/>
      <c r="G158" s="501">
        <v>63.69</v>
      </c>
      <c r="H158" s="247">
        <f t="shared" si="6"/>
        <v>153</v>
      </c>
      <c r="J158" s="34"/>
      <c r="K158" s="34"/>
      <c r="L158" s="34"/>
      <c r="M158" s="34"/>
      <c r="N158" s="34"/>
    </row>
    <row r="159" spans="1:14" s="32" customFormat="1" ht="17.399999999999999" x14ac:dyDescent="0.25">
      <c r="A159" s="247">
        <f t="shared" si="5"/>
        <v>154</v>
      </c>
      <c r="B159" s="248"/>
      <c r="C159" s="228" t="s">
        <v>390</v>
      </c>
      <c r="D159" s="622" t="s">
        <v>115</v>
      </c>
      <c r="E159" s="501">
        <v>64</v>
      </c>
      <c r="F159" s="501"/>
      <c r="G159" s="501">
        <v>64</v>
      </c>
      <c r="H159" s="247">
        <f t="shared" si="6"/>
        <v>154</v>
      </c>
      <c r="J159" s="34"/>
      <c r="K159" s="34"/>
      <c r="L159" s="34"/>
      <c r="M159" s="34"/>
      <c r="N159" s="34"/>
    </row>
    <row r="160" spans="1:14" s="32" customFormat="1" ht="27.6" x14ac:dyDescent="0.25">
      <c r="A160" s="247">
        <f t="shared" si="5"/>
        <v>155</v>
      </c>
      <c r="B160" s="248"/>
      <c r="C160" s="225" t="s">
        <v>445</v>
      </c>
      <c r="D160" s="624" t="s">
        <v>436</v>
      </c>
      <c r="E160" s="501">
        <v>64</v>
      </c>
      <c r="F160" s="501"/>
      <c r="G160" s="501">
        <v>64</v>
      </c>
      <c r="H160" s="247">
        <v>154</v>
      </c>
      <c r="J160" s="34"/>
      <c r="K160" s="34"/>
      <c r="L160" s="34"/>
      <c r="M160" s="34"/>
      <c r="N160" s="34"/>
    </row>
    <row r="161" spans="1:14" s="32" customFormat="1" ht="17.399999999999999" x14ac:dyDescent="0.25">
      <c r="A161" s="247">
        <f t="shared" si="5"/>
        <v>156</v>
      </c>
      <c r="B161" s="248"/>
      <c r="C161" s="225" t="s">
        <v>416</v>
      </c>
      <c r="D161" s="347" t="s">
        <v>118</v>
      </c>
      <c r="E161" s="501">
        <v>58.25</v>
      </c>
      <c r="F161" s="501">
        <v>6</v>
      </c>
      <c r="G161" s="501">
        <v>64.25</v>
      </c>
      <c r="H161" s="247">
        <v>156</v>
      </c>
      <c r="J161" s="34"/>
      <c r="K161" s="34"/>
      <c r="L161" s="34"/>
      <c r="M161" s="34"/>
      <c r="N161" s="34"/>
    </row>
    <row r="162" spans="1:14" s="32" customFormat="1" ht="27.6" x14ac:dyDescent="0.25">
      <c r="A162" s="247">
        <f t="shared" si="5"/>
        <v>157</v>
      </c>
      <c r="B162" s="248"/>
      <c r="C162" s="224" t="s">
        <v>380</v>
      </c>
      <c r="D162" s="620" t="s">
        <v>465</v>
      </c>
      <c r="E162" s="501">
        <v>59.6</v>
      </c>
      <c r="F162" s="501">
        <v>5</v>
      </c>
      <c r="G162" s="501">
        <v>64.599999999999994</v>
      </c>
      <c r="H162" s="247">
        <f t="shared" si="6"/>
        <v>157</v>
      </c>
      <c r="J162" s="34"/>
      <c r="K162" s="34"/>
      <c r="L162" s="34"/>
      <c r="M162" s="34"/>
      <c r="N162" s="34"/>
    </row>
    <row r="163" spans="1:14" s="32" customFormat="1" ht="17.399999999999999" x14ac:dyDescent="0.25">
      <c r="A163" s="247">
        <f t="shared" si="5"/>
        <v>158</v>
      </c>
      <c r="B163" s="248"/>
      <c r="C163" s="225" t="s">
        <v>357</v>
      </c>
      <c r="D163" s="620" t="s">
        <v>119</v>
      </c>
      <c r="E163" s="501">
        <v>66.319999999999993</v>
      </c>
      <c r="F163" s="501">
        <v>9</v>
      </c>
      <c r="G163" s="501">
        <v>65.319999999999993</v>
      </c>
      <c r="H163" s="247">
        <f t="shared" si="6"/>
        <v>158</v>
      </c>
      <c r="J163" s="34"/>
      <c r="K163" s="34"/>
      <c r="L163" s="34"/>
      <c r="M163" s="34"/>
      <c r="N163" s="34"/>
    </row>
    <row r="164" spans="1:14" s="32" customFormat="1" ht="26.4" x14ac:dyDescent="0.25">
      <c r="A164" s="247">
        <f t="shared" si="5"/>
        <v>159</v>
      </c>
      <c r="B164" s="248"/>
      <c r="C164" s="229" t="s">
        <v>406</v>
      </c>
      <c r="D164" s="623" t="s">
        <v>401</v>
      </c>
      <c r="E164" s="501">
        <v>55.37</v>
      </c>
      <c r="F164" s="501">
        <v>10</v>
      </c>
      <c r="G164" s="501">
        <v>65.37</v>
      </c>
      <c r="H164" s="247">
        <f t="shared" si="6"/>
        <v>159</v>
      </c>
      <c r="J164" s="34"/>
      <c r="K164" s="34"/>
      <c r="L164" s="34"/>
      <c r="M164" s="34"/>
      <c r="N164" s="34"/>
    </row>
    <row r="165" spans="1:14" s="32" customFormat="1" ht="34.799999999999997" x14ac:dyDescent="0.25">
      <c r="A165" s="247">
        <f t="shared" si="5"/>
        <v>160</v>
      </c>
      <c r="B165" s="248"/>
      <c r="C165" s="224" t="s">
        <v>332</v>
      </c>
      <c r="D165" s="345" t="s">
        <v>114</v>
      </c>
      <c r="E165" s="501">
        <v>58.43</v>
      </c>
      <c r="F165" s="501">
        <v>8</v>
      </c>
      <c r="G165" s="501">
        <v>66.430000000000007</v>
      </c>
      <c r="H165" s="247">
        <f t="shared" si="6"/>
        <v>160</v>
      </c>
      <c r="J165" s="34"/>
      <c r="K165" s="34"/>
      <c r="L165" s="34"/>
      <c r="M165" s="34"/>
      <c r="N165" s="34"/>
    </row>
    <row r="166" spans="1:14" s="32" customFormat="1" ht="17.399999999999999" x14ac:dyDescent="0.25">
      <c r="A166" s="247">
        <f t="shared" si="5"/>
        <v>161</v>
      </c>
      <c r="B166" s="248"/>
      <c r="C166" s="225" t="s">
        <v>412</v>
      </c>
      <c r="D166" s="347" t="s">
        <v>118</v>
      </c>
      <c r="E166" s="501">
        <v>63.53</v>
      </c>
      <c r="F166" s="501">
        <v>3</v>
      </c>
      <c r="G166" s="501">
        <v>66.53</v>
      </c>
      <c r="H166" s="247">
        <f t="shared" si="6"/>
        <v>161</v>
      </c>
      <c r="J166" s="34"/>
      <c r="K166" s="34"/>
      <c r="L166" s="34"/>
      <c r="M166" s="34"/>
      <c r="N166" s="34"/>
    </row>
    <row r="167" spans="1:14" s="32" customFormat="1" ht="17.399999999999999" x14ac:dyDescent="0.25">
      <c r="A167" s="247">
        <f t="shared" si="5"/>
        <v>162</v>
      </c>
      <c r="B167" s="248"/>
      <c r="C167" s="225" t="s">
        <v>394</v>
      </c>
      <c r="D167" s="620" t="s">
        <v>152</v>
      </c>
      <c r="E167" s="501">
        <v>67</v>
      </c>
      <c r="F167" s="501"/>
      <c r="G167" s="501">
        <v>67</v>
      </c>
      <c r="H167" s="247">
        <f t="shared" si="6"/>
        <v>162</v>
      </c>
      <c r="J167" s="34"/>
      <c r="K167" s="34"/>
      <c r="L167" s="34"/>
      <c r="M167" s="34"/>
      <c r="N167" s="34"/>
    </row>
    <row r="168" spans="1:14" s="32" customFormat="1" ht="17.399999999999999" x14ac:dyDescent="0.25">
      <c r="A168" s="247">
        <f t="shared" si="5"/>
        <v>163</v>
      </c>
      <c r="B168" s="248"/>
      <c r="C168" s="224" t="s">
        <v>373</v>
      </c>
      <c r="D168" s="621" t="s">
        <v>151</v>
      </c>
      <c r="E168" s="501">
        <v>64.099999999999994</v>
      </c>
      <c r="F168" s="501">
        <v>3</v>
      </c>
      <c r="G168" s="501">
        <v>67.099999999999994</v>
      </c>
      <c r="H168" s="247">
        <f t="shared" si="6"/>
        <v>163</v>
      </c>
      <c r="J168" s="34"/>
      <c r="K168" s="34"/>
      <c r="L168" s="34"/>
      <c r="M168" s="34"/>
      <c r="N168" s="34"/>
    </row>
    <row r="169" spans="1:14" s="32" customFormat="1" ht="17.399999999999999" x14ac:dyDescent="0.3">
      <c r="A169" s="247">
        <f t="shared" si="5"/>
        <v>164</v>
      </c>
      <c r="B169" s="248"/>
      <c r="C169" s="227" t="s">
        <v>273</v>
      </c>
      <c r="D169" s="365" t="s">
        <v>111</v>
      </c>
      <c r="E169" s="501">
        <v>57.18</v>
      </c>
      <c r="F169" s="501">
        <v>10</v>
      </c>
      <c r="G169" s="501">
        <v>67.180000000000007</v>
      </c>
      <c r="H169" s="247">
        <f t="shared" si="6"/>
        <v>164</v>
      </c>
      <c r="J169" s="34"/>
      <c r="K169" s="34"/>
      <c r="L169" s="34"/>
      <c r="M169" s="34"/>
      <c r="N169" s="34"/>
    </row>
    <row r="170" spans="1:14" s="32" customFormat="1" ht="17.399999999999999" x14ac:dyDescent="0.25">
      <c r="A170" s="247">
        <f t="shared" si="5"/>
        <v>165</v>
      </c>
      <c r="B170" s="248"/>
      <c r="C170" s="232" t="s">
        <v>227</v>
      </c>
      <c r="D170" s="359" t="s">
        <v>107</v>
      </c>
      <c r="E170" s="501">
        <v>63</v>
      </c>
      <c r="F170" s="501">
        <v>5</v>
      </c>
      <c r="G170" s="501">
        <v>68</v>
      </c>
      <c r="H170" s="247">
        <f t="shared" si="6"/>
        <v>165</v>
      </c>
      <c r="J170" s="34"/>
      <c r="K170" s="34"/>
      <c r="L170" s="34"/>
      <c r="M170" s="34"/>
      <c r="N170" s="34"/>
    </row>
    <row r="171" spans="1:14" s="32" customFormat="1" ht="17.399999999999999" x14ac:dyDescent="0.25">
      <c r="A171" s="247">
        <f t="shared" si="5"/>
        <v>166</v>
      </c>
      <c r="B171" s="248"/>
      <c r="C171" s="224" t="s">
        <v>264</v>
      </c>
      <c r="D171" s="363" t="s">
        <v>110</v>
      </c>
      <c r="E171" s="501">
        <v>66</v>
      </c>
      <c r="F171" s="501">
        <v>3</v>
      </c>
      <c r="G171" s="501">
        <v>69</v>
      </c>
      <c r="H171" s="247">
        <f t="shared" si="6"/>
        <v>166</v>
      </c>
      <c r="J171" s="34"/>
      <c r="K171" s="34"/>
      <c r="L171" s="34"/>
      <c r="M171" s="34"/>
      <c r="N171" s="34"/>
    </row>
    <row r="172" spans="1:14" s="32" customFormat="1" ht="17.399999999999999" x14ac:dyDescent="0.25">
      <c r="A172" s="247">
        <f t="shared" si="5"/>
        <v>167</v>
      </c>
      <c r="B172" s="248"/>
      <c r="C172" s="224" t="s">
        <v>249</v>
      </c>
      <c r="D172" s="345" t="s">
        <v>109</v>
      </c>
      <c r="E172" s="501">
        <v>69.08</v>
      </c>
      <c r="F172" s="501"/>
      <c r="G172" s="501">
        <v>69.08</v>
      </c>
      <c r="H172" s="247">
        <f t="shared" si="6"/>
        <v>167</v>
      </c>
      <c r="J172" s="34"/>
      <c r="K172" s="34"/>
      <c r="L172" s="34"/>
      <c r="M172" s="34"/>
      <c r="N172" s="34"/>
    </row>
    <row r="173" spans="1:14" s="32" customFormat="1" ht="17.399999999999999" x14ac:dyDescent="0.3">
      <c r="A173" s="247">
        <f t="shared" si="5"/>
        <v>168</v>
      </c>
      <c r="B173" s="248"/>
      <c r="C173" s="378" t="s">
        <v>345</v>
      </c>
      <c r="D173" s="345" t="s">
        <v>338</v>
      </c>
      <c r="E173" s="501">
        <v>63.71</v>
      </c>
      <c r="F173" s="501">
        <v>6</v>
      </c>
      <c r="G173" s="501">
        <v>69.709999999999994</v>
      </c>
      <c r="H173" s="247">
        <f t="shared" si="6"/>
        <v>168</v>
      </c>
      <c r="J173" s="34"/>
      <c r="K173" s="34"/>
      <c r="L173" s="34"/>
      <c r="M173" s="34"/>
      <c r="N173" s="34"/>
    </row>
    <row r="174" spans="1:14" s="32" customFormat="1" ht="17.399999999999999" x14ac:dyDescent="0.25">
      <c r="A174" s="247">
        <f t="shared" si="5"/>
        <v>169</v>
      </c>
      <c r="B174" s="248"/>
      <c r="C174" s="228" t="s">
        <v>270</v>
      </c>
      <c r="D174" s="363" t="s">
        <v>110</v>
      </c>
      <c r="E174" s="501">
        <v>64.459999999999994</v>
      </c>
      <c r="F174" s="501">
        <v>6</v>
      </c>
      <c r="G174" s="501">
        <v>70.459999999999994</v>
      </c>
      <c r="H174" s="247">
        <f t="shared" si="6"/>
        <v>169</v>
      </c>
      <c r="J174" s="34"/>
      <c r="K174" s="34"/>
      <c r="L174" s="34"/>
      <c r="M174" s="34"/>
      <c r="N174" s="34"/>
    </row>
    <row r="175" spans="1:14" s="32" customFormat="1" ht="17.399999999999999" x14ac:dyDescent="0.25">
      <c r="A175" s="247">
        <f t="shared" si="5"/>
        <v>170</v>
      </c>
      <c r="B175" s="249"/>
      <c r="C175" s="228" t="s">
        <v>254</v>
      </c>
      <c r="D175" s="345" t="s">
        <v>109</v>
      </c>
      <c r="E175" s="501">
        <v>67.53</v>
      </c>
      <c r="F175" s="501">
        <v>3</v>
      </c>
      <c r="G175" s="501">
        <v>70.53</v>
      </c>
      <c r="H175" s="247">
        <f t="shared" si="6"/>
        <v>170</v>
      </c>
      <c r="J175" s="34"/>
      <c r="K175" s="34"/>
      <c r="L175" s="34"/>
      <c r="M175" s="34"/>
      <c r="N175" s="34"/>
    </row>
    <row r="176" spans="1:14" s="32" customFormat="1" ht="17.399999999999999" x14ac:dyDescent="0.25">
      <c r="A176" s="247">
        <f t="shared" si="5"/>
        <v>171</v>
      </c>
      <c r="B176" s="248"/>
      <c r="C176" s="232" t="s">
        <v>226</v>
      </c>
      <c r="D176" s="359" t="s">
        <v>107</v>
      </c>
      <c r="E176" s="501">
        <v>68</v>
      </c>
      <c r="F176" s="501">
        <v>3</v>
      </c>
      <c r="G176" s="501">
        <v>71</v>
      </c>
      <c r="H176" s="247">
        <f t="shared" si="6"/>
        <v>171</v>
      </c>
      <c r="J176" s="34"/>
      <c r="K176" s="34"/>
      <c r="L176" s="34"/>
      <c r="M176" s="34"/>
      <c r="N176" s="34"/>
    </row>
    <row r="177" spans="1:14" s="32" customFormat="1" ht="17.399999999999999" x14ac:dyDescent="0.25">
      <c r="A177" s="247">
        <f t="shared" si="5"/>
        <v>172</v>
      </c>
      <c r="B177" s="248"/>
      <c r="C177" s="231" t="s">
        <v>326</v>
      </c>
      <c r="D177" s="618" t="s">
        <v>321</v>
      </c>
      <c r="E177" s="501">
        <v>71</v>
      </c>
      <c r="F177" s="501"/>
      <c r="G177" s="501">
        <v>71</v>
      </c>
      <c r="H177" s="247">
        <v>171</v>
      </c>
      <c r="J177" s="34"/>
      <c r="K177" s="34"/>
      <c r="L177" s="34"/>
      <c r="M177" s="34"/>
      <c r="N177" s="34"/>
    </row>
    <row r="178" spans="1:14" s="32" customFormat="1" ht="27.6" x14ac:dyDescent="0.25">
      <c r="A178" s="247">
        <f t="shared" si="5"/>
        <v>173</v>
      </c>
      <c r="B178" s="248"/>
      <c r="C178" s="224" t="s">
        <v>384</v>
      </c>
      <c r="D178" s="620" t="s">
        <v>465</v>
      </c>
      <c r="E178" s="501">
        <v>72.040000000000006</v>
      </c>
      <c r="F178" s="501"/>
      <c r="G178" s="501">
        <v>72.040000000000006</v>
      </c>
      <c r="H178" s="247">
        <v>173</v>
      </c>
      <c r="J178" s="34"/>
      <c r="K178" s="34"/>
      <c r="L178" s="34"/>
      <c r="M178" s="34"/>
      <c r="N178" s="34"/>
    </row>
    <row r="179" spans="1:14" s="32" customFormat="1" ht="17.399999999999999" x14ac:dyDescent="0.3">
      <c r="A179" s="247">
        <f t="shared" si="5"/>
        <v>174</v>
      </c>
      <c r="B179" s="248"/>
      <c r="C179" s="227" t="s">
        <v>475</v>
      </c>
      <c r="D179" s="345" t="s">
        <v>278</v>
      </c>
      <c r="E179" s="501">
        <v>70</v>
      </c>
      <c r="F179" s="501">
        <v>3</v>
      </c>
      <c r="G179" s="501">
        <v>73</v>
      </c>
      <c r="H179" s="247">
        <f t="shared" si="6"/>
        <v>174</v>
      </c>
      <c r="J179" s="34"/>
      <c r="K179" s="34"/>
      <c r="L179" s="34"/>
      <c r="M179" s="34"/>
      <c r="N179" s="34"/>
    </row>
    <row r="180" spans="1:14" s="32" customFormat="1" ht="17.399999999999999" x14ac:dyDescent="0.25">
      <c r="A180" s="247">
        <f t="shared" si="5"/>
        <v>175</v>
      </c>
      <c r="B180" s="248"/>
      <c r="C180" s="228" t="s">
        <v>389</v>
      </c>
      <c r="D180" s="622" t="s">
        <v>115</v>
      </c>
      <c r="E180" s="501">
        <v>67.19</v>
      </c>
      <c r="F180" s="501">
        <v>6</v>
      </c>
      <c r="G180" s="501">
        <v>73.19</v>
      </c>
      <c r="H180" s="247">
        <f t="shared" si="6"/>
        <v>175</v>
      </c>
      <c r="J180" s="34"/>
      <c r="K180" s="34"/>
      <c r="L180" s="34"/>
      <c r="M180" s="34"/>
      <c r="N180" s="34"/>
    </row>
    <row r="181" spans="1:14" s="32" customFormat="1" ht="17.399999999999999" x14ac:dyDescent="0.25">
      <c r="A181" s="247">
        <f t="shared" si="5"/>
        <v>176</v>
      </c>
      <c r="B181" s="248"/>
      <c r="C181" s="224" t="s">
        <v>248</v>
      </c>
      <c r="D181" s="345" t="s">
        <v>109</v>
      </c>
      <c r="E181" s="501">
        <v>74</v>
      </c>
      <c r="F181" s="501"/>
      <c r="G181" s="501">
        <v>74</v>
      </c>
      <c r="H181" s="247">
        <f t="shared" si="6"/>
        <v>176</v>
      </c>
      <c r="J181" s="34"/>
      <c r="K181" s="34"/>
      <c r="L181" s="34"/>
      <c r="M181" s="34"/>
      <c r="N181" s="34"/>
    </row>
    <row r="182" spans="1:14" s="32" customFormat="1" ht="17.399999999999999" x14ac:dyDescent="0.3">
      <c r="A182" s="247">
        <f t="shared" si="5"/>
        <v>177</v>
      </c>
      <c r="B182" s="248"/>
      <c r="C182" s="378" t="s">
        <v>346</v>
      </c>
      <c r="D182" s="345" t="s">
        <v>338</v>
      </c>
      <c r="E182" s="501">
        <v>65.290000000000006</v>
      </c>
      <c r="F182" s="501">
        <v>9</v>
      </c>
      <c r="G182" s="501">
        <v>74.290000000000006</v>
      </c>
      <c r="H182" s="247">
        <f t="shared" si="6"/>
        <v>177</v>
      </c>
      <c r="J182" s="34"/>
      <c r="K182" s="34"/>
      <c r="L182" s="34"/>
      <c r="M182" s="34"/>
      <c r="N182" s="34"/>
    </row>
    <row r="183" spans="1:14" s="32" customFormat="1" ht="17.399999999999999" x14ac:dyDescent="0.25">
      <c r="A183" s="247">
        <f t="shared" si="5"/>
        <v>178</v>
      </c>
      <c r="B183" s="248"/>
      <c r="C183" s="225" t="s">
        <v>231</v>
      </c>
      <c r="D183" s="354" t="s">
        <v>108</v>
      </c>
      <c r="E183" s="501">
        <v>75</v>
      </c>
      <c r="F183" s="501"/>
      <c r="G183" s="501">
        <v>75</v>
      </c>
      <c r="H183" s="247">
        <f t="shared" si="6"/>
        <v>178</v>
      </c>
      <c r="J183" s="34"/>
      <c r="K183" s="34"/>
      <c r="L183" s="34"/>
      <c r="M183" s="34"/>
      <c r="N183" s="34"/>
    </row>
    <row r="184" spans="1:14" s="32" customFormat="1" ht="17.399999999999999" x14ac:dyDescent="0.25">
      <c r="A184" s="247">
        <f t="shared" si="5"/>
        <v>179</v>
      </c>
      <c r="B184" s="248"/>
      <c r="C184" s="229" t="s">
        <v>327</v>
      </c>
      <c r="D184" s="618" t="s">
        <v>321</v>
      </c>
      <c r="E184" s="501">
        <v>69</v>
      </c>
      <c r="F184" s="501">
        <v>6</v>
      </c>
      <c r="G184" s="501">
        <v>75</v>
      </c>
      <c r="H184" s="247">
        <v>178</v>
      </c>
      <c r="J184" s="34"/>
      <c r="K184" s="34"/>
      <c r="L184" s="34"/>
      <c r="M184" s="34"/>
      <c r="N184" s="34"/>
    </row>
    <row r="185" spans="1:14" s="32" customFormat="1" ht="17.399999999999999" x14ac:dyDescent="0.25">
      <c r="A185" s="247">
        <f t="shared" si="5"/>
        <v>180</v>
      </c>
      <c r="B185" s="248"/>
      <c r="C185" s="225" t="s">
        <v>356</v>
      </c>
      <c r="D185" s="620" t="s">
        <v>119</v>
      </c>
      <c r="E185" s="501">
        <v>67</v>
      </c>
      <c r="F185" s="501">
        <v>8</v>
      </c>
      <c r="G185" s="501">
        <v>75</v>
      </c>
      <c r="H185" s="247">
        <v>178</v>
      </c>
      <c r="J185" s="34"/>
      <c r="K185" s="34"/>
      <c r="L185" s="34"/>
      <c r="M185" s="34"/>
      <c r="N185" s="34"/>
    </row>
    <row r="186" spans="1:14" s="32" customFormat="1" ht="17.399999999999999" x14ac:dyDescent="0.25">
      <c r="A186" s="247">
        <f t="shared" si="5"/>
        <v>181</v>
      </c>
      <c r="B186" s="248"/>
      <c r="C186" s="225" t="s">
        <v>456</v>
      </c>
      <c r="D186" s="620" t="s">
        <v>453</v>
      </c>
      <c r="E186" s="501">
        <v>67.13</v>
      </c>
      <c r="F186" s="501">
        <v>8</v>
      </c>
      <c r="G186" s="501">
        <v>75.13</v>
      </c>
      <c r="H186" s="247">
        <v>181</v>
      </c>
      <c r="J186" s="34"/>
      <c r="K186" s="34"/>
      <c r="L186" s="34"/>
      <c r="M186" s="34"/>
      <c r="N186" s="34"/>
    </row>
    <row r="187" spans="1:14" s="32" customFormat="1" ht="17.399999999999999" x14ac:dyDescent="0.3">
      <c r="A187" s="247">
        <f t="shared" si="5"/>
        <v>182</v>
      </c>
      <c r="B187" s="248"/>
      <c r="C187" s="227" t="s">
        <v>277</v>
      </c>
      <c r="D187" s="365" t="s">
        <v>111</v>
      </c>
      <c r="E187" s="501">
        <v>65.28</v>
      </c>
      <c r="F187" s="501">
        <v>10</v>
      </c>
      <c r="G187" s="501">
        <v>75.28</v>
      </c>
      <c r="H187" s="247">
        <f t="shared" si="6"/>
        <v>182</v>
      </c>
      <c r="J187" s="34"/>
      <c r="K187" s="34"/>
      <c r="L187" s="34"/>
      <c r="M187" s="34"/>
      <c r="N187" s="34"/>
    </row>
    <row r="188" spans="1:14" s="32" customFormat="1" ht="17.399999999999999" x14ac:dyDescent="0.25">
      <c r="A188" s="247">
        <f t="shared" si="5"/>
        <v>183</v>
      </c>
      <c r="B188" s="248"/>
      <c r="C188" s="225" t="s">
        <v>420</v>
      </c>
      <c r="D188" s="620" t="s">
        <v>116</v>
      </c>
      <c r="E188" s="501">
        <v>67.66</v>
      </c>
      <c r="F188" s="501">
        <v>8</v>
      </c>
      <c r="G188" s="501">
        <v>75.66</v>
      </c>
      <c r="H188" s="247">
        <f t="shared" si="6"/>
        <v>183</v>
      </c>
      <c r="J188" s="34"/>
      <c r="K188" s="34"/>
      <c r="L188" s="34"/>
      <c r="M188" s="34"/>
      <c r="N188" s="34"/>
    </row>
    <row r="189" spans="1:14" s="32" customFormat="1" ht="17.399999999999999" x14ac:dyDescent="0.25">
      <c r="A189" s="247">
        <f t="shared" si="5"/>
        <v>184</v>
      </c>
      <c r="B189" s="248"/>
      <c r="C189" s="224" t="s">
        <v>251</v>
      </c>
      <c r="D189" s="345" t="s">
        <v>109</v>
      </c>
      <c r="E189" s="501">
        <v>70</v>
      </c>
      <c r="F189" s="501">
        <v>6</v>
      </c>
      <c r="G189" s="501">
        <v>76</v>
      </c>
      <c r="H189" s="247">
        <f t="shared" si="6"/>
        <v>184</v>
      </c>
      <c r="J189" s="34"/>
      <c r="K189" s="34"/>
      <c r="L189" s="34"/>
      <c r="M189" s="34"/>
      <c r="N189" s="34"/>
    </row>
    <row r="190" spans="1:14" s="32" customFormat="1" ht="17.399999999999999" x14ac:dyDescent="0.25">
      <c r="A190" s="247">
        <f t="shared" si="5"/>
        <v>185</v>
      </c>
      <c r="B190" s="248"/>
      <c r="C190" s="228" t="s">
        <v>301</v>
      </c>
      <c r="D190" s="616" t="s">
        <v>112</v>
      </c>
      <c r="E190" s="501">
        <v>73</v>
      </c>
      <c r="F190" s="501">
        <v>3</v>
      </c>
      <c r="G190" s="501">
        <v>76</v>
      </c>
      <c r="H190" s="247">
        <v>184</v>
      </c>
      <c r="J190" s="34"/>
      <c r="K190" s="34"/>
      <c r="L190" s="34"/>
      <c r="M190" s="34"/>
      <c r="N190" s="34"/>
    </row>
    <row r="191" spans="1:14" s="32" customFormat="1" ht="17.399999999999999" x14ac:dyDescent="0.3">
      <c r="A191" s="247">
        <f t="shared" si="5"/>
        <v>186</v>
      </c>
      <c r="B191" s="248"/>
      <c r="C191" s="378" t="s">
        <v>343</v>
      </c>
      <c r="D191" s="345" t="s">
        <v>338</v>
      </c>
      <c r="E191" s="501">
        <v>73</v>
      </c>
      <c r="F191" s="501">
        <v>3</v>
      </c>
      <c r="G191" s="501">
        <v>76</v>
      </c>
      <c r="H191" s="247">
        <v>184</v>
      </c>
      <c r="J191" s="34"/>
      <c r="K191" s="34"/>
      <c r="L191" s="34"/>
      <c r="M191" s="34"/>
      <c r="N191" s="34"/>
    </row>
    <row r="192" spans="1:14" s="32" customFormat="1" ht="17.399999999999999" x14ac:dyDescent="0.25">
      <c r="A192" s="247">
        <f t="shared" si="5"/>
        <v>187</v>
      </c>
      <c r="B192" s="248"/>
      <c r="C192" s="225" t="s">
        <v>261</v>
      </c>
      <c r="D192" s="379" t="s">
        <v>255</v>
      </c>
      <c r="E192" s="501">
        <v>71</v>
      </c>
      <c r="F192" s="501">
        <v>6</v>
      </c>
      <c r="G192" s="501">
        <v>77</v>
      </c>
      <c r="H192" s="247">
        <v>187</v>
      </c>
      <c r="J192" s="34"/>
      <c r="K192" s="34"/>
      <c r="L192" s="34"/>
      <c r="M192" s="34"/>
      <c r="N192" s="34"/>
    </row>
    <row r="193" spans="1:14" s="32" customFormat="1" ht="17.399999999999999" x14ac:dyDescent="0.3">
      <c r="A193" s="247">
        <f t="shared" si="5"/>
        <v>188</v>
      </c>
      <c r="B193" s="248"/>
      <c r="C193" s="227" t="s">
        <v>272</v>
      </c>
      <c r="D193" s="365" t="s">
        <v>111</v>
      </c>
      <c r="E193" s="501">
        <v>69</v>
      </c>
      <c r="F193" s="501">
        <v>8</v>
      </c>
      <c r="G193" s="501">
        <v>77</v>
      </c>
      <c r="H193" s="247">
        <v>187</v>
      </c>
      <c r="J193" s="34"/>
      <c r="K193" s="34"/>
      <c r="L193" s="34"/>
      <c r="M193" s="34"/>
      <c r="N193" s="34"/>
    </row>
    <row r="194" spans="1:14" s="32" customFormat="1" ht="17.399999999999999" x14ac:dyDescent="0.25">
      <c r="A194" s="247">
        <f t="shared" si="5"/>
        <v>189</v>
      </c>
      <c r="B194" s="248"/>
      <c r="C194" s="224" t="s">
        <v>253</v>
      </c>
      <c r="D194" s="345" t="s">
        <v>109</v>
      </c>
      <c r="E194" s="501">
        <v>77.39</v>
      </c>
      <c r="F194" s="501"/>
      <c r="G194" s="501">
        <v>77.39</v>
      </c>
      <c r="H194" s="247">
        <v>189</v>
      </c>
      <c r="J194" s="34"/>
      <c r="K194" s="34"/>
      <c r="L194" s="34"/>
      <c r="M194" s="34"/>
      <c r="N194" s="34"/>
    </row>
    <row r="195" spans="1:14" s="32" customFormat="1" ht="18" x14ac:dyDescent="0.3">
      <c r="A195" s="247">
        <f t="shared" si="5"/>
        <v>190</v>
      </c>
      <c r="B195" s="250"/>
      <c r="C195" s="367" t="s">
        <v>290</v>
      </c>
      <c r="D195" s="615" t="s">
        <v>287</v>
      </c>
      <c r="E195" s="501">
        <v>67.849999999999994</v>
      </c>
      <c r="F195" s="501">
        <v>10</v>
      </c>
      <c r="G195" s="501">
        <v>77.849999999999994</v>
      </c>
      <c r="H195" s="247">
        <f t="shared" si="6"/>
        <v>190</v>
      </c>
      <c r="J195" s="34"/>
      <c r="K195" s="34"/>
      <c r="L195" s="34"/>
      <c r="M195" s="34"/>
      <c r="N195" s="34"/>
    </row>
    <row r="196" spans="1:14" s="32" customFormat="1" ht="17.399999999999999" x14ac:dyDescent="0.25">
      <c r="A196" s="247">
        <f t="shared" si="5"/>
        <v>191</v>
      </c>
      <c r="B196" s="248"/>
      <c r="C196" s="224" t="s">
        <v>239</v>
      </c>
      <c r="D196" s="352" t="s">
        <v>238</v>
      </c>
      <c r="E196" s="501">
        <v>70</v>
      </c>
      <c r="F196" s="501">
        <v>8</v>
      </c>
      <c r="G196" s="501">
        <v>78</v>
      </c>
      <c r="H196" s="247">
        <f t="shared" si="6"/>
        <v>191</v>
      </c>
      <c r="J196" s="34"/>
      <c r="K196" s="34"/>
      <c r="L196" s="34"/>
      <c r="M196" s="34"/>
      <c r="N196" s="34"/>
    </row>
    <row r="197" spans="1:14" s="32" customFormat="1" ht="17.399999999999999" x14ac:dyDescent="0.3">
      <c r="A197" s="247">
        <f t="shared" si="5"/>
        <v>192</v>
      </c>
      <c r="B197" s="248"/>
      <c r="C197" s="227" t="s">
        <v>276</v>
      </c>
      <c r="D197" s="365" t="s">
        <v>111</v>
      </c>
      <c r="E197" s="501">
        <v>75</v>
      </c>
      <c r="F197" s="501">
        <v>3</v>
      </c>
      <c r="G197" s="501">
        <v>78</v>
      </c>
      <c r="H197" s="247">
        <v>191</v>
      </c>
      <c r="J197" s="34"/>
      <c r="K197" s="34"/>
      <c r="L197" s="34"/>
      <c r="M197" s="34"/>
      <c r="N197" s="34"/>
    </row>
    <row r="198" spans="1:14" s="32" customFormat="1" ht="17.399999999999999" x14ac:dyDescent="0.25">
      <c r="A198" s="247">
        <f t="shared" si="5"/>
        <v>193</v>
      </c>
      <c r="B198" s="248"/>
      <c r="C198" s="225" t="s">
        <v>358</v>
      </c>
      <c r="D198" s="620" t="s">
        <v>119</v>
      </c>
      <c r="E198" s="501">
        <v>78.47</v>
      </c>
      <c r="F198" s="501"/>
      <c r="G198" s="501">
        <v>78.47</v>
      </c>
      <c r="H198" s="247">
        <v>193</v>
      </c>
      <c r="J198" s="34"/>
      <c r="K198" s="34"/>
      <c r="L198" s="34"/>
      <c r="M198" s="34"/>
      <c r="N198" s="34"/>
    </row>
    <row r="199" spans="1:14" s="32" customFormat="1" ht="17.399999999999999" x14ac:dyDescent="0.25">
      <c r="A199" s="247">
        <f t="shared" si="5"/>
        <v>194</v>
      </c>
      <c r="B199" s="248"/>
      <c r="C199" s="225" t="s">
        <v>414</v>
      </c>
      <c r="D199" s="347" t="s">
        <v>118</v>
      </c>
      <c r="E199" s="501">
        <v>73</v>
      </c>
      <c r="F199" s="501">
        <v>6</v>
      </c>
      <c r="G199" s="501">
        <v>79</v>
      </c>
      <c r="H199" s="247">
        <f t="shared" si="6"/>
        <v>194</v>
      </c>
      <c r="J199" s="34"/>
      <c r="K199" s="34"/>
      <c r="L199" s="34"/>
      <c r="M199" s="34"/>
      <c r="N199" s="34"/>
    </row>
    <row r="200" spans="1:14" s="32" customFormat="1" ht="17.399999999999999" x14ac:dyDescent="0.25">
      <c r="A200" s="247">
        <f t="shared" ref="A200:A263" si="7">A199+1</f>
        <v>195</v>
      </c>
      <c r="B200" s="248"/>
      <c r="C200" s="225" t="s">
        <v>395</v>
      </c>
      <c r="D200" s="620" t="s">
        <v>152</v>
      </c>
      <c r="E200" s="501">
        <v>74.040000000000006</v>
      </c>
      <c r="F200" s="501">
        <v>5</v>
      </c>
      <c r="G200" s="501">
        <v>79.040000000000006</v>
      </c>
      <c r="H200" s="247">
        <f t="shared" si="6"/>
        <v>195</v>
      </c>
      <c r="J200" s="34"/>
      <c r="K200" s="34"/>
      <c r="L200" s="34"/>
      <c r="M200" s="34"/>
      <c r="N200" s="34"/>
    </row>
    <row r="201" spans="1:14" s="32" customFormat="1" ht="27.6" x14ac:dyDescent="0.25">
      <c r="A201" s="247">
        <f t="shared" si="7"/>
        <v>196</v>
      </c>
      <c r="B201" s="248"/>
      <c r="C201" s="225" t="s">
        <v>448</v>
      </c>
      <c r="D201" s="624" t="s">
        <v>436</v>
      </c>
      <c r="E201" s="501">
        <v>79.709999999999994</v>
      </c>
      <c r="F201" s="501"/>
      <c r="G201" s="501">
        <v>79.709999999999994</v>
      </c>
      <c r="H201" s="247">
        <f t="shared" ref="H201:H225" si="8">H200+1</f>
        <v>196</v>
      </c>
      <c r="J201" s="34"/>
      <c r="K201" s="34"/>
      <c r="L201" s="34"/>
      <c r="M201" s="34"/>
      <c r="N201" s="34"/>
    </row>
    <row r="202" spans="1:14" s="32" customFormat="1" ht="17.399999999999999" x14ac:dyDescent="0.3">
      <c r="A202" s="247">
        <f t="shared" si="7"/>
        <v>197</v>
      </c>
      <c r="B202" s="248"/>
      <c r="C202" s="367" t="s">
        <v>293</v>
      </c>
      <c r="D202" s="615" t="s">
        <v>287</v>
      </c>
      <c r="E202" s="501">
        <v>80</v>
      </c>
      <c r="F202" s="501"/>
      <c r="G202" s="501">
        <v>80</v>
      </c>
      <c r="H202" s="247">
        <f t="shared" si="8"/>
        <v>197</v>
      </c>
      <c r="J202" s="34"/>
      <c r="K202" s="34"/>
      <c r="L202" s="34"/>
      <c r="M202" s="34"/>
      <c r="N202" s="34"/>
    </row>
    <row r="203" spans="1:14" s="32" customFormat="1" ht="17.399999999999999" x14ac:dyDescent="0.25">
      <c r="A203" s="247">
        <f t="shared" si="7"/>
        <v>198</v>
      </c>
      <c r="B203" s="248"/>
      <c r="C203" s="224" t="s">
        <v>243</v>
      </c>
      <c r="D203" s="352" t="s">
        <v>238</v>
      </c>
      <c r="E203" s="501">
        <v>78</v>
      </c>
      <c r="F203" s="501">
        <v>3</v>
      </c>
      <c r="G203" s="501">
        <v>81</v>
      </c>
      <c r="H203" s="247">
        <f t="shared" si="8"/>
        <v>198</v>
      </c>
      <c r="J203" s="34"/>
      <c r="K203" s="34"/>
      <c r="L203" s="34"/>
      <c r="M203" s="34"/>
      <c r="N203" s="34"/>
    </row>
    <row r="204" spans="1:14" s="32" customFormat="1" ht="17.399999999999999" x14ac:dyDescent="0.25">
      <c r="A204" s="247">
        <f t="shared" si="7"/>
        <v>199</v>
      </c>
      <c r="B204" s="248" t="s">
        <v>45</v>
      </c>
      <c r="C204" s="225" t="s">
        <v>359</v>
      </c>
      <c r="D204" s="620" t="s">
        <v>119</v>
      </c>
      <c r="E204" s="501">
        <v>76</v>
      </c>
      <c r="F204" s="501">
        <v>5</v>
      </c>
      <c r="G204" s="501">
        <v>81</v>
      </c>
      <c r="H204" s="247">
        <v>198</v>
      </c>
      <c r="J204" s="34"/>
      <c r="K204" s="34"/>
      <c r="L204" s="34"/>
      <c r="M204" s="34"/>
      <c r="N204" s="34"/>
    </row>
    <row r="205" spans="1:14" s="32" customFormat="1" ht="17.399999999999999" x14ac:dyDescent="0.25">
      <c r="A205" s="247">
        <f t="shared" si="7"/>
        <v>200</v>
      </c>
      <c r="B205" s="248"/>
      <c r="C205" s="225" t="s">
        <v>398</v>
      </c>
      <c r="D205" s="620" t="s">
        <v>152</v>
      </c>
      <c r="E205" s="501">
        <v>81</v>
      </c>
      <c r="F205" s="501"/>
      <c r="G205" s="501">
        <v>81</v>
      </c>
      <c r="H205" s="247">
        <v>198</v>
      </c>
      <c r="J205" s="34"/>
      <c r="K205" s="34"/>
      <c r="L205" s="34"/>
      <c r="M205" s="34"/>
      <c r="N205" s="34"/>
    </row>
    <row r="206" spans="1:14" s="32" customFormat="1" ht="17.399999999999999" x14ac:dyDescent="0.25">
      <c r="A206" s="247">
        <f t="shared" si="7"/>
        <v>201</v>
      </c>
      <c r="B206" s="248"/>
      <c r="C206" s="229" t="s">
        <v>336</v>
      </c>
      <c r="D206" s="345" t="s">
        <v>114</v>
      </c>
      <c r="E206" s="501">
        <v>75.98</v>
      </c>
      <c r="F206" s="501">
        <v>6</v>
      </c>
      <c r="G206" s="501">
        <v>81.98</v>
      </c>
      <c r="H206" s="247">
        <v>201</v>
      </c>
      <c r="J206" s="34"/>
      <c r="K206" s="34"/>
      <c r="L206" s="34"/>
      <c r="M206" s="34"/>
      <c r="N206" s="34"/>
    </row>
    <row r="207" spans="1:14" s="32" customFormat="1" ht="17.399999999999999" x14ac:dyDescent="0.25">
      <c r="A207" s="247">
        <f t="shared" si="7"/>
        <v>202</v>
      </c>
      <c r="B207" s="248"/>
      <c r="C207" s="225" t="s">
        <v>438</v>
      </c>
      <c r="D207" s="620" t="s">
        <v>466</v>
      </c>
      <c r="E207" s="501">
        <v>74</v>
      </c>
      <c r="F207" s="501">
        <v>8</v>
      </c>
      <c r="G207" s="501">
        <v>82</v>
      </c>
      <c r="H207" s="247">
        <f t="shared" si="8"/>
        <v>202</v>
      </c>
      <c r="J207" s="34"/>
      <c r="K207" s="34"/>
      <c r="L207" s="34"/>
      <c r="M207" s="34"/>
      <c r="N207" s="34"/>
    </row>
    <row r="208" spans="1:14" s="32" customFormat="1" ht="17.399999999999999" x14ac:dyDescent="0.25">
      <c r="A208" s="247">
        <f t="shared" si="7"/>
        <v>203</v>
      </c>
      <c r="B208" s="248"/>
      <c r="C208" s="224" t="s">
        <v>241</v>
      </c>
      <c r="D208" s="352" t="s">
        <v>238</v>
      </c>
      <c r="E208" s="501">
        <v>79.64</v>
      </c>
      <c r="F208" s="501">
        <v>3</v>
      </c>
      <c r="G208" s="501">
        <v>82.64</v>
      </c>
      <c r="H208" s="247">
        <f t="shared" si="8"/>
        <v>203</v>
      </c>
      <c r="J208" s="34"/>
      <c r="K208" s="34"/>
      <c r="L208" s="34"/>
      <c r="M208" s="34"/>
      <c r="N208" s="34"/>
    </row>
    <row r="209" spans="1:14" s="32" customFormat="1" ht="17.399999999999999" x14ac:dyDescent="0.3">
      <c r="A209" s="247">
        <f t="shared" si="7"/>
        <v>204</v>
      </c>
      <c r="B209" s="248"/>
      <c r="C209" s="227" t="s">
        <v>311</v>
      </c>
      <c r="D209" s="617" t="s">
        <v>304</v>
      </c>
      <c r="E209" s="501">
        <v>83.02</v>
      </c>
      <c r="F209" s="501"/>
      <c r="G209" s="501">
        <v>83.02</v>
      </c>
      <c r="H209" s="247">
        <f t="shared" si="8"/>
        <v>204</v>
      </c>
      <c r="J209" s="34"/>
      <c r="K209" s="34"/>
      <c r="L209" s="34"/>
      <c r="M209" s="34"/>
      <c r="N209" s="34"/>
    </row>
    <row r="210" spans="1:14" s="32" customFormat="1" ht="17.399999999999999" x14ac:dyDescent="0.25">
      <c r="A210" s="247">
        <f t="shared" si="7"/>
        <v>205</v>
      </c>
      <c r="B210" s="248"/>
      <c r="C210" s="224" t="s">
        <v>337</v>
      </c>
      <c r="D210" s="345" t="s">
        <v>114</v>
      </c>
      <c r="E210" s="501">
        <v>72.63</v>
      </c>
      <c r="F210" s="501">
        <v>11</v>
      </c>
      <c r="G210" s="501">
        <v>83.63</v>
      </c>
      <c r="H210" s="247">
        <f t="shared" si="8"/>
        <v>205</v>
      </c>
      <c r="J210" s="34"/>
      <c r="K210" s="34"/>
      <c r="L210" s="34"/>
      <c r="M210" s="34"/>
      <c r="N210" s="34"/>
    </row>
    <row r="211" spans="1:14" s="32" customFormat="1" ht="17.399999999999999" x14ac:dyDescent="0.3">
      <c r="A211" s="247">
        <f t="shared" si="7"/>
        <v>206</v>
      </c>
      <c r="B211" s="248"/>
      <c r="C211" s="227" t="s">
        <v>310</v>
      </c>
      <c r="D211" s="617" t="s">
        <v>304</v>
      </c>
      <c r="E211" s="501">
        <v>80</v>
      </c>
      <c r="F211" s="501">
        <v>5</v>
      </c>
      <c r="G211" s="501">
        <v>85</v>
      </c>
      <c r="H211" s="247">
        <f t="shared" si="8"/>
        <v>206</v>
      </c>
      <c r="J211" s="34"/>
      <c r="K211" s="34"/>
      <c r="L211" s="34"/>
      <c r="M211" s="34"/>
      <c r="N211" s="34"/>
    </row>
    <row r="212" spans="1:14" s="32" customFormat="1" ht="17.399999999999999" x14ac:dyDescent="0.3">
      <c r="A212" s="247">
        <f t="shared" si="7"/>
        <v>207</v>
      </c>
      <c r="B212" s="248"/>
      <c r="C212" s="227" t="s">
        <v>205</v>
      </c>
      <c r="D212" s="345" t="s">
        <v>104</v>
      </c>
      <c r="E212" s="501">
        <v>79.69</v>
      </c>
      <c r="F212" s="501">
        <v>6</v>
      </c>
      <c r="G212" s="501">
        <v>85.69</v>
      </c>
      <c r="H212" s="247">
        <f t="shared" si="8"/>
        <v>207</v>
      </c>
      <c r="J212" s="34"/>
      <c r="K212" s="34"/>
      <c r="L212" s="34"/>
      <c r="M212" s="34"/>
      <c r="N212" s="34"/>
    </row>
    <row r="213" spans="1:14" s="32" customFormat="1" ht="17.399999999999999" x14ac:dyDescent="0.25">
      <c r="A213" s="247">
        <f t="shared" si="7"/>
        <v>208</v>
      </c>
      <c r="B213" s="248"/>
      <c r="C213" s="225" t="s">
        <v>459</v>
      </c>
      <c r="D213" s="620" t="s">
        <v>453</v>
      </c>
      <c r="E213" s="501">
        <v>83</v>
      </c>
      <c r="F213" s="501">
        <v>3</v>
      </c>
      <c r="G213" s="501">
        <v>86</v>
      </c>
      <c r="H213" s="247">
        <f t="shared" si="8"/>
        <v>208</v>
      </c>
      <c r="J213" s="34"/>
      <c r="K213" s="34"/>
      <c r="L213" s="34"/>
      <c r="M213" s="34"/>
      <c r="N213" s="34"/>
    </row>
    <row r="214" spans="1:14" s="32" customFormat="1" ht="17.399999999999999" x14ac:dyDescent="0.25">
      <c r="A214" s="247">
        <f t="shared" si="7"/>
        <v>209</v>
      </c>
      <c r="B214" s="248"/>
      <c r="C214" s="225" t="s">
        <v>258</v>
      </c>
      <c r="D214" s="379" t="s">
        <v>255</v>
      </c>
      <c r="E214" s="501">
        <v>86.53</v>
      </c>
      <c r="F214" s="501"/>
      <c r="G214" s="501">
        <v>86.53</v>
      </c>
      <c r="H214" s="247">
        <f t="shared" si="8"/>
        <v>209</v>
      </c>
      <c r="J214" s="34"/>
      <c r="K214" s="34"/>
      <c r="L214" s="34"/>
      <c r="M214" s="34"/>
      <c r="N214" s="34"/>
    </row>
    <row r="215" spans="1:14" s="32" customFormat="1" ht="17.399999999999999" x14ac:dyDescent="0.25">
      <c r="A215" s="247">
        <f t="shared" si="7"/>
        <v>210</v>
      </c>
      <c r="B215" s="248"/>
      <c r="C215" s="225" t="s">
        <v>419</v>
      </c>
      <c r="D215" s="620" t="s">
        <v>116</v>
      </c>
      <c r="E215" s="501">
        <v>84</v>
      </c>
      <c r="F215" s="501">
        <v>5</v>
      </c>
      <c r="G215" s="501">
        <v>89</v>
      </c>
      <c r="H215" s="247">
        <f t="shared" si="8"/>
        <v>210</v>
      </c>
      <c r="J215" s="34"/>
      <c r="K215" s="34"/>
      <c r="L215" s="34"/>
      <c r="M215" s="34"/>
      <c r="N215" s="34"/>
    </row>
    <row r="216" spans="1:14" s="32" customFormat="1" ht="17.399999999999999" x14ac:dyDescent="0.25">
      <c r="A216" s="247">
        <f t="shared" si="7"/>
        <v>211</v>
      </c>
      <c r="B216" s="248"/>
      <c r="C216" s="224" t="s">
        <v>240</v>
      </c>
      <c r="D216" s="352" t="s">
        <v>238</v>
      </c>
      <c r="E216" s="501">
        <v>90</v>
      </c>
      <c r="F216" s="501"/>
      <c r="G216" s="501">
        <v>90</v>
      </c>
      <c r="H216" s="247">
        <f t="shared" si="8"/>
        <v>211</v>
      </c>
      <c r="J216" s="34"/>
      <c r="K216" s="34"/>
      <c r="L216" s="34"/>
      <c r="M216" s="34"/>
      <c r="N216" s="34"/>
    </row>
    <row r="217" spans="1:14" s="32" customFormat="1" ht="17.399999999999999" x14ac:dyDescent="0.3">
      <c r="A217" s="247">
        <f t="shared" si="7"/>
        <v>212</v>
      </c>
      <c r="B217" s="248"/>
      <c r="C217" s="227" t="s">
        <v>204</v>
      </c>
      <c r="D217" s="345" t="s">
        <v>104</v>
      </c>
      <c r="E217" s="501">
        <v>88.99</v>
      </c>
      <c r="F217" s="501">
        <v>3</v>
      </c>
      <c r="G217" s="501">
        <v>91.99</v>
      </c>
      <c r="H217" s="247">
        <f t="shared" si="8"/>
        <v>212</v>
      </c>
      <c r="J217" s="34"/>
      <c r="K217" s="34"/>
      <c r="L217" s="34"/>
      <c r="M217" s="34"/>
      <c r="N217" s="34"/>
    </row>
    <row r="218" spans="1:14" s="32" customFormat="1" ht="17.399999999999999" x14ac:dyDescent="0.25">
      <c r="A218" s="247">
        <f t="shared" si="7"/>
        <v>213</v>
      </c>
      <c r="B218" s="248"/>
      <c r="C218" s="228" t="s">
        <v>268</v>
      </c>
      <c r="D218" s="363" t="s">
        <v>110</v>
      </c>
      <c r="E218" s="501">
        <v>87</v>
      </c>
      <c r="F218" s="501">
        <v>5</v>
      </c>
      <c r="G218" s="501">
        <v>92</v>
      </c>
      <c r="H218" s="247">
        <f t="shared" si="8"/>
        <v>213</v>
      </c>
      <c r="J218" s="34"/>
      <c r="K218" s="34"/>
      <c r="L218" s="34"/>
      <c r="M218" s="34"/>
      <c r="N218" s="34"/>
    </row>
    <row r="219" spans="1:14" s="32" customFormat="1" ht="17.399999999999999" x14ac:dyDescent="0.3">
      <c r="A219" s="247">
        <f t="shared" si="7"/>
        <v>214</v>
      </c>
      <c r="B219" s="248"/>
      <c r="C219" s="369" t="s">
        <v>295</v>
      </c>
      <c r="D219" s="615" t="s">
        <v>287</v>
      </c>
      <c r="E219" s="501">
        <v>89.81</v>
      </c>
      <c r="F219" s="501">
        <v>3</v>
      </c>
      <c r="G219" s="501">
        <v>92.81</v>
      </c>
      <c r="H219" s="247">
        <f t="shared" si="8"/>
        <v>214</v>
      </c>
      <c r="J219" s="34"/>
      <c r="K219" s="34"/>
      <c r="L219" s="34"/>
      <c r="M219" s="34"/>
      <c r="N219" s="34"/>
    </row>
    <row r="220" spans="1:14" s="32" customFormat="1" ht="26.4" x14ac:dyDescent="0.25">
      <c r="A220" s="247">
        <f t="shared" si="7"/>
        <v>215</v>
      </c>
      <c r="B220" s="248"/>
      <c r="C220" s="224" t="s">
        <v>402</v>
      </c>
      <c r="D220" s="623" t="s">
        <v>401</v>
      </c>
      <c r="E220" s="501">
        <v>95</v>
      </c>
      <c r="F220" s="501"/>
      <c r="G220" s="501">
        <v>95</v>
      </c>
      <c r="H220" s="247">
        <f t="shared" si="8"/>
        <v>215</v>
      </c>
      <c r="J220" s="34"/>
      <c r="K220" s="34"/>
      <c r="L220" s="34"/>
      <c r="M220" s="34"/>
      <c r="N220" s="34"/>
    </row>
    <row r="221" spans="1:14" s="32" customFormat="1" ht="17.399999999999999" x14ac:dyDescent="0.3">
      <c r="A221" s="247">
        <f t="shared" si="7"/>
        <v>216</v>
      </c>
      <c r="B221" s="248"/>
      <c r="C221" s="367" t="s">
        <v>291</v>
      </c>
      <c r="D221" s="615" t="s">
        <v>287</v>
      </c>
      <c r="E221" s="501">
        <v>84</v>
      </c>
      <c r="F221" s="501">
        <v>12</v>
      </c>
      <c r="G221" s="501">
        <v>96</v>
      </c>
      <c r="H221" s="247">
        <f t="shared" si="8"/>
        <v>216</v>
      </c>
      <c r="J221" s="34"/>
      <c r="K221" s="34"/>
      <c r="L221" s="34"/>
      <c r="M221" s="34"/>
      <c r="N221" s="34"/>
    </row>
    <row r="222" spans="1:14" s="32" customFormat="1" ht="17.399999999999999" x14ac:dyDescent="0.25">
      <c r="A222" s="247">
        <f t="shared" si="7"/>
        <v>217</v>
      </c>
      <c r="B222" s="248"/>
      <c r="C222" s="229" t="s">
        <v>330</v>
      </c>
      <c r="D222" s="345" t="s">
        <v>114</v>
      </c>
      <c r="E222" s="501">
        <v>93</v>
      </c>
      <c r="F222" s="501">
        <v>3</v>
      </c>
      <c r="G222" s="501">
        <v>96</v>
      </c>
      <c r="H222" s="247">
        <v>216</v>
      </c>
      <c r="J222" s="34"/>
      <c r="K222" s="34"/>
      <c r="L222" s="34"/>
      <c r="M222" s="34"/>
      <c r="N222" s="34"/>
    </row>
    <row r="223" spans="1:14" s="32" customFormat="1" ht="17.399999999999999" x14ac:dyDescent="0.25">
      <c r="A223" s="247">
        <f t="shared" si="7"/>
        <v>218</v>
      </c>
      <c r="B223" s="248"/>
      <c r="C223" s="225" t="s">
        <v>409</v>
      </c>
      <c r="D223" s="347" t="s">
        <v>118</v>
      </c>
      <c r="E223" s="501">
        <v>88</v>
      </c>
      <c r="F223" s="501">
        <v>9</v>
      </c>
      <c r="G223" s="501">
        <v>97</v>
      </c>
      <c r="H223" s="247">
        <v>218</v>
      </c>
      <c r="J223" s="34"/>
      <c r="K223" s="34"/>
      <c r="L223" s="34"/>
      <c r="M223" s="34"/>
      <c r="N223" s="34"/>
    </row>
    <row r="224" spans="1:14" s="32" customFormat="1" ht="17.399999999999999" x14ac:dyDescent="0.25">
      <c r="A224" s="247">
        <f t="shared" si="7"/>
        <v>219</v>
      </c>
      <c r="B224" s="248"/>
      <c r="C224" s="225" t="s">
        <v>237</v>
      </c>
      <c r="D224" s="354" t="s">
        <v>108</v>
      </c>
      <c r="E224" s="501">
        <v>82.53</v>
      </c>
      <c r="F224" s="501">
        <v>16</v>
      </c>
      <c r="G224" s="501">
        <v>98.53</v>
      </c>
      <c r="H224" s="247">
        <f t="shared" si="8"/>
        <v>219</v>
      </c>
      <c r="J224" s="34"/>
      <c r="K224" s="34"/>
      <c r="L224" s="34"/>
      <c r="M224" s="34"/>
      <c r="N224" s="34"/>
    </row>
    <row r="225" spans="1:14" s="32" customFormat="1" ht="17.399999999999999" x14ac:dyDescent="0.25">
      <c r="A225" s="247">
        <f t="shared" si="7"/>
        <v>220</v>
      </c>
      <c r="B225" s="248"/>
      <c r="C225" s="225" t="s">
        <v>257</v>
      </c>
      <c r="D225" s="379" t="s">
        <v>255</v>
      </c>
      <c r="E225" s="501">
        <v>96</v>
      </c>
      <c r="F225" s="501">
        <v>3</v>
      </c>
      <c r="G225" s="501">
        <v>99</v>
      </c>
      <c r="H225" s="247">
        <f t="shared" si="8"/>
        <v>220</v>
      </c>
      <c r="J225" s="34"/>
      <c r="K225" s="34"/>
      <c r="L225" s="34"/>
      <c r="M225" s="34"/>
      <c r="N225" s="34"/>
    </row>
    <row r="226" spans="1:14" s="32" customFormat="1" ht="17.399999999999999" x14ac:dyDescent="0.3">
      <c r="A226" s="247">
        <f t="shared" si="7"/>
        <v>221</v>
      </c>
      <c r="B226" s="248"/>
      <c r="C226" s="227" t="s">
        <v>306</v>
      </c>
      <c r="D226" s="617" t="s">
        <v>304</v>
      </c>
      <c r="E226" s="501">
        <v>94</v>
      </c>
      <c r="F226" s="501">
        <v>5</v>
      </c>
      <c r="G226" s="501">
        <v>99</v>
      </c>
      <c r="H226" s="247">
        <v>220</v>
      </c>
      <c r="J226" s="34"/>
      <c r="K226" s="34"/>
      <c r="L226" s="34"/>
      <c r="M226" s="34"/>
      <c r="N226" s="34"/>
    </row>
    <row r="227" spans="1:14" s="32" customFormat="1" ht="17.399999999999999" x14ac:dyDescent="0.25">
      <c r="A227" s="247">
        <f t="shared" si="7"/>
        <v>222</v>
      </c>
      <c r="B227" s="248"/>
      <c r="C227" s="225" t="s">
        <v>189</v>
      </c>
      <c r="D227" s="347" t="s">
        <v>102</v>
      </c>
      <c r="E227" s="501">
        <v>96.84</v>
      </c>
      <c r="F227" s="501">
        <v>3</v>
      </c>
      <c r="G227" s="501">
        <v>99.84</v>
      </c>
      <c r="H227" s="247">
        <v>222</v>
      </c>
      <c r="J227" s="34"/>
      <c r="K227" s="34"/>
      <c r="L227" s="34"/>
      <c r="M227" s="34"/>
      <c r="N227" s="34"/>
    </row>
    <row r="228" spans="1:14" s="32" customFormat="1" ht="17.399999999999999" x14ac:dyDescent="0.25">
      <c r="A228" s="247">
        <f t="shared" si="7"/>
        <v>223</v>
      </c>
      <c r="B228" s="248"/>
      <c r="C228" s="225" t="s">
        <v>355</v>
      </c>
      <c r="D228" s="620" t="s">
        <v>119</v>
      </c>
      <c r="E228" s="501">
        <v>96</v>
      </c>
      <c r="F228" s="501">
        <v>5</v>
      </c>
      <c r="G228" s="501">
        <v>101</v>
      </c>
      <c r="H228" s="247">
        <v>223</v>
      </c>
      <c r="J228" s="34"/>
      <c r="K228" s="34"/>
      <c r="L228" s="34"/>
      <c r="M228" s="34"/>
      <c r="N228" s="34"/>
    </row>
    <row r="229" spans="1:14" s="32" customFormat="1" ht="17.399999999999999" x14ac:dyDescent="0.25">
      <c r="A229" s="247">
        <f t="shared" si="7"/>
        <v>224</v>
      </c>
      <c r="B229" s="248"/>
      <c r="C229" s="224" t="s">
        <v>375</v>
      </c>
      <c r="D229" s="621" t="s">
        <v>151</v>
      </c>
      <c r="E229" s="501">
        <v>97</v>
      </c>
      <c r="F229" s="501">
        <v>5</v>
      </c>
      <c r="G229" s="501">
        <v>102</v>
      </c>
      <c r="H229" s="247">
        <v>224</v>
      </c>
      <c r="J229" s="34"/>
      <c r="K229" s="34"/>
      <c r="L229" s="34"/>
      <c r="M229" s="34"/>
      <c r="N229" s="34"/>
    </row>
    <row r="230" spans="1:14" s="32" customFormat="1" ht="17.399999999999999" x14ac:dyDescent="0.3">
      <c r="A230" s="247">
        <f t="shared" si="7"/>
        <v>225</v>
      </c>
      <c r="B230" s="248"/>
      <c r="C230" s="378" t="s">
        <v>342</v>
      </c>
      <c r="D230" s="345" t="s">
        <v>338</v>
      </c>
      <c r="E230" s="501">
        <v>99.82</v>
      </c>
      <c r="F230" s="501">
        <v>3</v>
      </c>
      <c r="G230" s="501">
        <v>102.82</v>
      </c>
      <c r="H230" s="247">
        <v>225</v>
      </c>
      <c r="J230" s="34"/>
      <c r="K230" s="34"/>
      <c r="L230" s="34"/>
      <c r="M230" s="34"/>
      <c r="N230" s="34"/>
    </row>
    <row r="231" spans="1:14" ht="17.399999999999999" x14ac:dyDescent="0.25">
      <c r="A231" s="247">
        <f t="shared" si="7"/>
        <v>226</v>
      </c>
      <c r="B231" s="226"/>
      <c r="C231" s="225" t="s">
        <v>188</v>
      </c>
      <c r="D231" s="347" t="s">
        <v>102</v>
      </c>
      <c r="E231" s="501">
        <v>105.26</v>
      </c>
      <c r="F231" s="501"/>
      <c r="G231" s="501">
        <v>105.26</v>
      </c>
      <c r="H231" s="357">
        <v>226</v>
      </c>
    </row>
    <row r="232" spans="1:14" ht="17.399999999999999" x14ac:dyDescent="0.25">
      <c r="A232" s="247">
        <f t="shared" si="7"/>
        <v>227</v>
      </c>
      <c r="B232" s="226"/>
      <c r="C232" s="225" t="s">
        <v>424</v>
      </c>
      <c r="D232" s="620" t="s">
        <v>116</v>
      </c>
      <c r="E232" s="501">
        <v>88.74</v>
      </c>
      <c r="F232" s="501">
        <v>20</v>
      </c>
      <c r="G232" s="501">
        <v>108.74</v>
      </c>
      <c r="H232" s="357">
        <v>227</v>
      </c>
    </row>
    <row r="233" spans="1:14" ht="21.6" customHeight="1" x14ac:dyDescent="0.25">
      <c r="A233" s="247">
        <f t="shared" si="7"/>
        <v>228</v>
      </c>
      <c r="B233" s="226"/>
      <c r="C233" s="228" t="s">
        <v>392</v>
      </c>
      <c r="D233" s="622" t="s">
        <v>115</v>
      </c>
      <c r="E233" s="501">
        <v>106</v>
      </c>
      <c r="F233" s="501">
        <v>3</v>
      </c>
      <c r="G233" s="501">
        <v>109</v>
      </c>
      <c r="H233" s="247">
        <v>228</v>
      </c>
    </row>
    <row r="234" spans="1:14" ht="17.399999999999999" x14ac:dyDescent="0.25">
      <c r="A234" s="247">
        <f t="shared" si="7"/>
        <v>229</v>
      </c>
      <c r="B234" s="226"/>
      <c r="C234" s="225" t="s">
        <v>413</v>
      </c>
      <c r="D234" s="347" t="s">
        <v>118</v>
      </c>
      <c r="E234" s="501">
        <v>95</v>
      </c>
      <c r="F234" s="501">
        <v>15</v>
      </c>
      <c r="G234" s="501">
        <v>110</v>
      </c>
      <c r="H234" s="247">
        <v>229</v>
      </c>
    </row>
    <row r="235" spans="1:14" ht="17.399999999999999" x14ac:dyDescent="0.25">
      <c r="A235" s="247">
        <f t="shared" si="7"/>
        <v>230</v>
      </c>
      <c r="B235" s="226"/>
      <c r="C235" s="224" t="s">
        <v>179</v>
      </c>
      <c r="D235" s="345" t="s">
        <v>173</v>
      </c>
      <c r="E235" s="501">
        <v>106</v>
      </c>
      <c r="F235" s="501">
        <v>5</v>
      </c>
      <c r="G235" s="501">
        <v>111</v>
      </c>
      <c r="H235" s="247">
        <v>230</v>
      </c>
    </row>
    <row r="236" spans="1:14" ht="17.399999999999999" x14ac:dyDescent="0.25">
      <c r="A236" s="247">
        <f t="shared" si="7"/>
        <v>231</v>
      </c>
      <c r="B236" s="226"/>
      <c r="C236" s="224" t="s">
        <v>265</v>
      </c>
      <c r="D236" s="363" t="s">
        <v>110</v>
      </c>
      <c r="E236" s="501">
        <v>111.64</v>
      </c>
      <c r="F236" s="501"/>
      <c r="G236" s="501">
        <v>111.64</v>
      </c>
      <c r="H236" s="357">
        <v>231</v>
      </c>
    </row>
    <row r="237" spans="1:14" ht="17.399999999999999" x14ac:dyDescent="0.25">
      <c r="A237" s="247">
        <f t="shared" si="7"/>
        <v>232</v>
      </c>
      <c r="B237" s="226"/>
      <c r="C237" s="224" t="s">
        <v>252</v>
      </c>
      <c r="D237" s="345" t="s">
        <v>109</v>
      </c>
      <c r="E237" s="501">
        <v>111</v>
      </c>
      <c r="F237" s="501">
        <v>5</v>
      </c>
      <c r="G237" s="501">
        <v>116</v>
      </c>
      <c r="H237" s="357">
        <v>232</v>
      </c>
    </row>
    <row r="238" spans="1:14" ht="17.399999999999999" x14ac:dyDescent="0.3">
      <c r="A238" s="247">
        <f t="shared" si="7"/>
        <v>233</v>
      </c>
      <c r="B238" s="226"/>
      <c r="C238" s="367" t="s">
        <v>289</v>
      </c>
      <c r="D238" s="615" t="s">
        <v>287</v>
      </c>
      <c r="E238" s="501">
        <v>111</v>
      </c>
      <c r="F238" s="501">
        <v>5</v>
      </c>
      <c r="G238" s="501">
        <v>116</v>
      </c>
      <c r="H238" s="357">
        <v>232</v>
      </c>
    </row>
    <row r="239" spans="1:14" ht="17.399999999999999" x14ac:dyDescent="0.25">
      <c r="A239" s="247">
        <f t="shared" si="7"/>
        <v>234</v>
      </c>
      <c r="B239" s="226"/>
      <c r="C239" s="224" t="s">
        <v>318</v>
      </c>
      <c r="D239" s="379" t="s">
        <v>113</v>
      </c>
      <c r="E239" s="501">
        <v>109</v>
      </c>
      <c r="F239" s="501">
        <v>8</v>
      </c>
      <c r="G239" s="501">
        <v>117</v>
      </c>
      <c r="H239" s="357">
        <v>234</v>
      </c>
    </row>
    <row r="240" spans="1:14" ht="27.6" x14ac:dyDescent="0.25">
      <c r="A240" s="247">
        <f t="shared" si="7"/>
        <v>235</v>
      </c>
      <c r="B240" s="226"/>
      <c r="C240" s="225" t="s">
        <v>446</v>
      </c>
      <c r="D240" s="624" t="s">
        <v>436</v>
      </c>
      <c r="E240" s="501">
        <v>116</v>
      </c>
      <c r="F240" s="501">
        <v>8</v>
      </c>
      <c r="G240" s="501">
        <v>124</v>
      </c>
      <c r="H240" s="357">
        <v>235</v>
      </c>
    </row>
    <row r="241" spans="1:8" ht="17.399999999999999" x14ac:dyDescent="0.25">
      <c r="A241" s="247">
        <f t="shared" si="7"/>
        <v>236</v>
      </c>
      <c r="B241" s="226"/>
      <c r="C241" s="225" t="s">
        <v>183</v>
      </c>
      <c r="D241" s="347" t="s">
        <v>102</v>
      </c>
      <c r="E241" s="501">
        <v>115</v>
      </c>
      <c r="F241" s="501">
        <v>13</v>
      </c>
      <c r="G241" s="501">
        <v>128</v>
      </c>
      <c r="H241" s="357">
        <v>236</v>
      </c>
    </row>
    <row r="242" spans="1:8" ht="17.399999999999999" x14ac:dyDescent="0.3">
      <c r="A242" s="247">
        <f t="shared" si="7"/>
        <v>237</v>
      </c>
      <c r="B242" s="226"/>
      <c r="C242" s="227" t="s">
        <v>280</v>
      </c>
      <c r="D242" s="345" t="s">
        <v>278</v>
      </c>
      <c r="E242" s="501">
        <v>125</v>
      </c>
      <c r="F242" s="501">
        <v>3</v>
      </c>
      <c r="G242" s="501">
        <v>128</v>
      </c>
      <c r="H242" s="357">
        <v>236</v>
      </c>
    </row>
    <row r="243" spans="1:8" ht="17.399999999999999" x14ac:dyDescent="0.25">
      <c r="A243" s="247">
        <f t="shared" si="7"/>
        <v>238</v>
      </c>
      <c r="B243" s="226"/>
      <c r="C243" s="224" t="s">
        <v>371</v>
      </c>
      <c r="D243" s="621" t="s">
        <v>151</v>
      </c>
      <c r="E243" s="501">
        <v>131</v>
      </c>
      <c r="F243" s="501"/>
      <c r="G243" s="501">
        <v>131</v>
      </c>
      <c r="H243" s="357">
        <v>238</v>
      </c>
    </row>
    <row r="244" spans="1:8" ht="17.399999999999999" x14ac:dyDescent="0.25">
      <c r="A244" s="247">
        <f t="shared" si="7"/>
        <v>239</v>
      </c>
      <c r="B244" s="226"/>
      <c r="C244" s="228" t="s">
        <v>391</v>
      </c>
      <c r="D244" s="622" t="s">
        <v>115</v>
      </c>
      <c r="E244" s="501">
        <v>123.41</v>
      </c>
      <c r="F244" s="501">
        <v>8</v>
      </c>
      <c r="G244" s="501">
        <v>131.41</v>
      </c>
      <c r="H244" s="357">
        <v>239</v>
      </c>
    </row>
    <row r="245" spans="1:8" ht="17.399999999999999" x14ac:dyDescent="0.3">
      <c r="A245" s="247">
        <f t="shared" si="7"/>
        <v>240</v>
      </c>
      <c r="B245" s="226"/>
      <c r="C245" s="377" t="s">
        <v>339</v>
      </c>
      <c r="D245" s="345" t="s">
        <v>338</v>
      </c>
      <c r="E245" s="501">
        <v>120</v>
      </c>
      <c r="F245" s="501">
        <v>12</v>
      </c>
      <c r="G245" s="501">
        <v>132</v>
      </c>
      <c r="H245" s="357">
        <v>240</v>
      </c>
    </row>
    <row r="246" spans="1:8" ht="17.399999999999999" x14ac:dyDescent="0.25">
      <c r="A246" s="247">
        <f t="shared" si="7"/>
        <v>241</v>
      </c>
      <c r="B246" s="226"/>
      <c r="C246" s="229" t="s">
        <v>331</v>
      </c>
      <c r="D246" s="345" t="s">
        <v>114</v>
      </c>
      <c r="E246" s="501">
        <v>105</v>
      </c>
      <c r="F246" s="501">
        <v>33</v>
      </c>
      <c r="G246" s="501">
        <v>138</v>
      </c>
      <c r="H246" s="357">
        <v>241</v>
      </c>
    </row>
    <row r="247" spans="1:8" ht="17.399999999999999" x14ac:dyDescent="0.3">
      <c r="A247" s="247">
        <f t="shared" si="7"/>
        <v>242</v>
      </c>
      <c r="B247" s="226"/>
      <c r="C247" s="378" t="s">
        <v>344</v>
      </c>
      <c r="D247" s="345" t="s">
        <v>338</v>
      </c>
      <c r="E247" s="501">
        <v>130</v>
      </c>
      <c r="F247" s="501">
        <v>18</v>
      </c>
      <c r="G247" s="501">
        <v>148</v>
      </c>
      <c r="H247" s="357">
        <v>242</v>
      </c>
    </row>
    <row r="248" spans="1:8" ht="17.399999999999999" x14ac:dyDescent="0.3">
      <c r="A248" s="247">
        <f t="shared" si="7"/>
        <v>243</v>
      </c>
      <c r="B248" s="226"/>
      <c r="C248" s="227" t="s">
        <v>203</v>
      </c>
      <c r="D248" s="345" t="s">
        <v>104</v>
      </c>
      <c r="E248" s="501">
        <v>146</v>
      </c>
      <c r="F248" s="501">
        <v>3</v>
      </c>
      <c r="G248" s="501">
        <v>149</v>
      </c>
      <c r="H248" s="357">
        <v>243</v>
      </c>
    </row>
    <row r="249" spans="1:8" ht="27.6" x14ac:dyDescent="0.25">
      <c r="A249" s="247">
        <f t="shared" si="7"/>
        <v>244</v>
      </c>
      <c r="B249" s="226"/>
      <c r="C249" s="224" t="s">
        <v>383</v>
      </c>
      <c r="D249" s="620" t="s">
        <v>465</v>
      </c>
      <c r="E249" s="501">
        <v>151</v>
      </c>
      <c r="F249" s="501">
        <v>3</v>
      </c>
      <c r="G249" s="501">
        <v>154</v>
      </c>
      <c r="H249" s="357">
        <v>244</v>
      </c>
    </row>
    <row r="250" spans="1:8" ht="17.399999999999999" x14ac:dyDescent="0.3">
      <c r="A250" s="247">
        <f t="shared" si="7"/>
        <v>245</v>
      </c>
      <c r="B250" s="226"/>
      <c r="C250" s="227" t="s">
        <v>198</v>
      </c>
      <c r="D250" s="345" t="s">
        <v>104</v>
      </c>
      <c r="E250" s="501">
        <v>154</v>
      </c>
      <c r="F250" s="501">
        <v>3</v>
      </c>
      <c r="G250" s="501">
        <v>157</v>
      </c>
      <c r="H250" s="357">
        <v>245</v>
      </c>
    </row>
    <row r="251" spans="1:8" ht="17.399999999999999" x14ac:dyDescent="0.25">
      <c r="A251" s="247">
        <f t="shared" si="7"/>
        <v>246</v>
      </c>
      <c r="B251" s="226"/>
      <c r="C251" s="371" t="s">
        <v>300</v>
      </c>
      <c r="D251" s="616" t="s">
        <v>112</v>
      </c>
      <c r="E251" s="501">
        <v>159</v>
      </c>
      <c r="F251" s="501"/>
      <c r="G251" s="501">
        <v>159</v>
      </c>
      <c r="H251" s="357">
        <v>246</v>
      </c>
    </row>
    <row r="252" spans="1:8" ht="17.399999999999999" x14ac:dyDescent="0.25">
      <c r="A252" s="247">
        <f t="shared" si="7"/>
        <v>247</v>
      </c>
      <c r="B252" s="226"/>
      <c r="C252" s="225" t="s">
        <v>455</v>
      </c>
      <c r="D252" s="620" t="s">
        <v>453</v>
      </c>
      <c r="E252" s="501">
        <v>149</v>
      </c>
      <c r="F252" s="501">
        <v>15</v>
      </c>
      <c r="G252" s="600">
        <v>164</v>
      </c>
      <c r="H252" s="357">
        <v>247</v>
      </c>
    </row>
    <row r="253" spans="1:8" ht="17.399999999999999" x14ac:dyDescent="0.25">
      <c r="A253" s="247">
        <f t="shared" si="7"/>
        <v>248</v>
      </c>
      <c r="B253" s="226"/>
      <c r="C253" s="224" t="s">
        <v>245</v>
      </c>
      <c r="D253" s="352" t="s">
        <v>238</v>
      </c>
      <c r="E253" s="501">
        <v>144.65</v>
      </c>
      <c r="F253" s="501">
        <v>18</v>
      </c>
      <c r="G253" s="501">
        <v>164.65</v>
      </c>
      <c r="H253" s="357">
        <v>248</v>
      </c>
    </row>
    <row r="254" spans="1:8" ht="17.399999999999999" x14ac:dyDescent="0.25">
      <c r="A254" s="247">
        <f t="shared" si="7"/>
        <v>249</v>
      </c>
      <c r="B254" s="226"/>
      <c r="C254" s="231" t="s">
        <v>323</v>
      </c>
      <c r="D254" s="618" t="s">
        <v>321</v>
      </c>
      <c r="E254" s="501">
        <v>162</v>
      </c>
      <c r="F254" s="501">
        <v>3</v>
      </c>
      <c r="G254" s="501">
        <v>165</v>
      </c>
      <c r="H254" s="357">
        <v>249</v>
      </c>
    </row>
    <row r="255" spans="1:8" ht="26.4" x14ac:dyDescent="0.25">
      <c r="A255" s="247">
        <f t="shared" si="7"/>
        <v>250</v>
      </c>
      <c r="B255" s="226"/>
      <c r="C255" s="231" t="s">
        <v>352</v>
      </c>
      <c r="D255" s="619" t="s">
        <v>464</v>
      </c>
      <c r="E255" s="501">
        <v>166</v>
      </c>
      <c r="F255" s="501"/>
      <c r="G255" s="501">
        <v>166</v>
      </c>
      <c r="H255" s="357">
        <v>250</v>
      </c>
    </row>
    <row r="256" spans="1:8" ht="17.399999999999999" x14ac:dyDescent="0.25">
      <c r="A256" s="247">
        <f t="shared" si="7"/>
        <v>251</v>
      </c>
      <c r="B256" s="226"/>
      <c r="C256" s="225" t="s">
        <v>423</v>
      </c>
      <c r="D256" s="620" t="s">
        <v>116</v>
      </c>
      <c r="E256" s="501">
        <v>179</v>
      </c>
      <c r="F256" s="501"/>
      <c r="G256" s="501">
        <v>179</v>
      </c>
      <c r="H256" s="357">
        <v>251</v>
      </c>
    </row>
    <row r="257" spans="1:8" ht="17.399999999999999" x14ac:dyDescent="0.25">
      <c r="A257" s="247">
        <f t="shared" si="7"/>
        <v>252</v>
      </c>
      <c r="B257" s="226"/>
      <c r="C257" s="231" t="s">
        <v>230</v>
      </c>
      <c r="D257" s="354" t="s">
        <v>108</v>
      </c>
      <c r="E257" s="501">
        <v>188</v>
      </c>
      <c r="F257" s="501">
        <v>6</v>
      </c>
      <c r="G257" s="501">
        <v>194</v>
      </c>
      <c r="H257" s="357">
        <v>252</v>
      </c>
    </row>
    <row r="258" spans="1:8" ht="17.399999999999999" x14ac:dyDescent="0.25">
      <c r="A258" s="247">
        <f t="shared" si="7"/>
        <v>253</v>
      </c>
      <c r="B258" s="226"/>
      <c r="C258" s="224" t="s">
        <v>244</v>
      </c>
      <c r="D258" s="352" t="s">
        <v>238</v>
      </c>
      <c r="E258" s="501">
        <v>233</v>
      </c>
      <c r="F258" s="501">
        <v>5</v>
      </c>
      <c r="G258" s="501">
        <v>238</v>
      </c>
      <c r="H258" s="357">
        <v>253</v>
      </c>
    </row>
    <row r="259" spans="1:8" ht="17.399999999999999" x14ac:dyDescent="0.25">
      <c r="A259" s="247">
        <f t="shared" si="7"/>
        <v>254</v>
      </c>
      <c r="B259" s="226"/>
      <c r="C259" s="371" t="s">
        <v>296</v>
      </c>
      <c r="D259" s="625" t="s">
        <v>112</v>
      </c>
      <c r="E259" s="501">
        <v>240</v>
      </c>
      <c r="F259" s="501"/>
      <c r="G259" s="501">
        <v>240</v>
      </c>
      <c r="H259" s="357">
        <v>254</v>
      </c>
    </row>
    <row r="260" spans="1:8" ht="17.399999999999999" x14ac:dyDescent="0.3">
      <c r="A260" s="247">
        <f t="shared" si="7"/>
        <v>255</v>
      </c>
      <c r="B260" s="226"/>
      <c r="C260" s="378" t="s">
        <v>340</v>
      </c>
      <c r="D260" s="345" t="s">
        <v>338</v>
      </c>
      <c r="E260" s="501">
        <v>256</v>
      </c>
      <c r="F260" s="501"/>
      <c r="G260" s="501">
        <v>256</v>
      </c>
      <c r="H260" s="357">
        <v>255</v>
      </c>
    </row>
    <row r="261" spans="1:8" ht="27.6" x14ac:dyDescent="0.25">
      <c r="A261" s="247">
        <f t="shared" si="7"/>
        <v>256</v>
      </c>
      <c r="B261" s="226"/>
      <c r="C261" s="224" t="s">
        <v>382</v>
      </c>
      <c r="D261" s="620" t="s">
        <v>465</v>
      </c>
      <c r="E261" s="501">
        <v>302.32</v>
      </c>
      <c r="F261" s="501"/>
      <c r="G261" s="501">
        <v>302.32</v>
      </c>
      <c r="H261" s="357">
        <v>256</v>
      </c>
    </row>
    <row r="262" spans="1:8" ht="27.6" x14ac:dyDescent="0.25">
      <c r="A262" s="247">
        <f t="shared" si="7"/>
        <v>257</v>
      </c>
      <c r="B262" s="226"/>
      <c r="C262" s="224" t="s">
        <v>378</v>
      </c>
      <c r="D262" s="620" t="s">
        <v>465</v>
      </c>
      <c r="E262" s="501">
        <v>360</v>
      </c>
      <c r="F262" s="501"/>
      <c r="G262" s="501">
        <v>360</v>
      </c>
      <c r="H262" s="357">
        <v>257</v>
      </c>
    </row>
    <row r="263" spans="1:8" ht="17.399999999999999" x14ac:dyDescent="0.25">
      <c r="A263" s="247">
        <f t="shared" si="7"/>
        <v>258</v>
      </c>
      <c r="B263" s="226"/>
      <c r="C263" s="225" t="s">
        <v>187</v>
      </c>
      <c r="D263" s="347" t="s">
        <v>102</v>
      </c>
      <c r="E263" s="501" t="s">
        <v>463</v>
      </c>
      <c r="F263" s="501"/>
      <c r="G263" s="501"/>
      <c r="H263" s="357"/>
    </row>
    <row r="264" spans="1:8" ht="17.399999999999999" x14ac:dyDescent="0.25">
      <c r="A264" s="247">
        <f t="shared" ref="A264:A271" si="9">A263+1</f>
        <v>259</v>
      </c>
      <c r="B264" s="226"/>
      <c r="C264" s="230" t="s">
        <v>246</v>
      </c>
      <c r="D264" s="352" t="s">
        <v>238</v>
      </c>
      <c r="E264" s="501" t="s">
        <v>463</v>
      </c>
      <c r="F264" s="501"/>
      <c r="G264" s="501"/>
      <c r="H264" s="357"/>
    </row>
    <row r="265" spans="1:8" ht="17.399999999999999" x14ac:dyDescent="0.3">
      <c r="A265" s="247">
        <f t="shared" si="9"/>
        <v>260</v>
      </c>
      <c r="B265" s="226"/>
      <c r="C265" s="367" t="s">
        <v>292</v>
      </c>
      <c r="D265" s="615" t="s">
        <v>287</v>
      </c>
      <c r="E265" s="501" t="s">
        <v>463</v>
      </c>
      <c r="F265" s="501"/>
      <c r="G265" s="501"/>
      <c r="H265" s="357"/>
    </row>
    <row r="266" spans="1:8" ht="17.399999999999999" x14ac:dyDescent="0.25">
      <c r="A266" s="247">
        <f t="shared" si="9"/>
        <v>261</v>
      </c>
      <c r="B266" s="226"/>
      <c r="C266" s="228" t="s">
        <v>299</v>
      </c>
      <c r="D266" s="616" t="s">
        <v>112</v>
      </c>
      <c r="E266" s="501" t="s">
        <v>463</v>
      </c>
      <c r="F266" s="501"/>
      <c r="G266" s="501"/>
      <c r="H266" s="357"/>
    </row>
    <row r="267" spans="1:8" ht="17.399999999999999" x14ac:dyDescent="0.25">
      <c r="A267" s="247">
        <f t="shared" si="9"/>
        <v>262</v>
      </c>
      <c r="B267" s="226"/>
      <c r="C267" s="224" t="s">
        <v>335</v>
      </c>
      <c r="D267" s="345" t="s">
        <v>114</v>
      </c>
      <c r="E267" s="501" t="s">
        <v>463</v>
      </c>
      <c r="F267" s="501"/>
      <c r="G267" s="501"/>
      <c r="H267" s="357"/>
    </row>
    <row r="268" spans="1:8" ht="26.4" x14ac:dyDescent="0.25">
      <c r="A268" s="247">
        <f t="shared" si="9"/>
        <v>263</v>
      </c>
      <c r="B268" s="226"/>
      <c r="C268" s="231" t="s">
        <v>348</v>
      </c>
      <c r="D268" s="619" t="s">
        <v>464</v>
      </c>
      <c r="E268" s="501" t="s">
        <v>463</v>
      </c>
      <c r="F268" s="501"/>
      <c r="G268" s="501"/>
      <c r="H268" s="357"/>
    </row>
    <row r="269" spans="1:8" ht="17.399999999999999" x14ac:dyDescent="0.25">
      <c r="A269" s="247">
        <f t="shared" si="9"/>
        <v>264</v>
      </c>
      <c r="B269" s="226"/>
      <c r="C269" s="228" t="s">
        <v>367</v>
      </c>
      <c r="D269" s="618" t="s">
        <v>362</v>
      </c>
      <c r="E269" s="501" t="s">
        <v>463</v>
      </c>
      <c r="F269" s="501"/>
      <c r="G269" s="501"/>
      <c r="H269" s="357"/>
    </row>
    <row r="270" spans="1:8" ht="17.399999999999999" x14ac:dyDescent="0.25">
      <c r="A270" s="247">
        <f t="shared" si="9"/>
        <v>265</v>
      </c>
      <c r="B270" s="357"/>
      <c r="C270" s="228" t="s">
        <v>387</v>
      </c>
      <c r="D270" s="622" t="s">
        <v>115</v>
      </c>
      <c r="E270" s="501" t="s">
        <v>463</v>
      </c>
      <c r="F270" s="501"/>
      <c r="G270" s="501"/>
      <c r="H270" s="357"/>
    </row>
    <row r="271" spans="1:8" ht="27.6" x14ac:dyDescent="0.25">
      <c r="A271" s="247">
        <f t="shared" si="9"/>
        <v>266</v>
      </c>
      <c r="B271" s="357"/>
      <c r="C271" s="225" t="s">
        <v>450</v>
      </c>
      <c r="D271" s="624" t="s">
        <v>436</v>
      </c>
      <c r="E271" s="501" t="s">
        <v>463</v>
      </c>
      <c r="F271" s="501"/>
      <c r="G271" s="501"/>
      <c r="H271" s="357"/>
    </row>
    <row r="272" spans="1:8" x14ac:dyDescent="0.25">
      <c r="C272" s="34"/>
      <c r="D272" s="34"/>
      <c r="E272" s="34"/>
      <c r="F272" s="34"/>
      <c r="G272" s="34"/>
    </row>
    <row r="273" spans="3:7" x14ac:dyDescent="0.25">
      <c r="C273" s="34"/>
      <c r="D273" s="34"/>
      <c r="E273" s="34"/>
      <c r="F273" s="34"/>
      <c r="G273" s="34"/>
    </row>
    <row r="274" spans="3:7" x14ac:dyDescent="0.25">
      <c r="C274" s="34"/>
      <c r="D274" s="34"/>
      <c r="E274" s="34"/>
      <c r="F274" s="34"/>
      <c r="G274" s="34"/>
    </row>
    <row r="275" spans="3:7" x14ac:dyDescent="0.25">
      <c r="C275" s="34"/>
      <c r="D275" s="34"/>
      <c r="E275" s="34"/>
      <c r="F275" s="34"/>
      <c r="G275" s="34"/>
    </row>
    <row r="276" spans="3:7" x14ac:dyDescent="0.25">
      <c r="C276" s="34"/>
      <c r="D276" s="34"/>
      <c r="E276" s="34"/>
      <c r="F276" s="34"/>
      <c r="G276" s="34"/>
    </row>
    <row r="277" spans="3:7" x14ac:dyDescent="0.25">
      <c r="C277" s="34"/>
      <c r="D277" s="34"/>
      <c r="E277" s="34"/>
      <c r="F277" s="34"/>
      <c r="G277" s="34"/>
    </row>
    <row r="278" spans="3:7" x14ac:dyDescent="0.25">
      <c r="C278" s="34"/>
      <c r="D278" s="34"/>
      <c r="E278" s="34"/>
      <c r="F278" s="34"/>
      <c r="G278" s="34"/>
    </row>
    <row r="279" spans="3:7" x14ac:dyDescent="0.25">
      <c r="C279" s="34"/>
      <c r="D279" s="34"/>
      <c r="E279" s="34"/>
      <c r="F279" s="34"/>
      <c r="G279" s="34"/>
    </row>
    <row r="280" spans="3:7" ht="17.399999999999999" x14ac:dyDescent="0.25">
      <c r="C280" s="209"/>
      <c r="D280" s="629"/>
      <c r="E280" s="49"/>
      <c r="F280" s="49"/>
      <c r="G280" s="49"/>
    </row>
  </sheetData>
  <sortState ref="C7:G279">
    <sortCondition ref="G7:G279"/>
  </sortState>
  <mergeCells count="7">
    <mergeCell ref="A4:A5"/>
    <mergeCell ref="C4:C5"/>
    <mergeCell ref="D4:D5"/>
    <mergeCell ref="E4:H4"/>
    <mergeCell ref="A1:G1"/>
    <mergeCell ref="A3:G3"/>
    <mergeCell ref="A2:H2"/>
  </mergeCells>
  <conditionalFormatting sqref="G68:G75">
    <cfRule type="top10" dxfId="117" priority="58" percent="1" rank="1"/>
  </conditionalFormatting>
  <conditionalFormatting sqref="G281:G1048576 G1:G5">
    <cfRule type="duplicateValues" dxfId="116" priority="267"/>
  </conditionalFormatting>
  <conditionalFormatting sqref="G82 G6:G12">
    <cfRule type="top10" dxfId="115" priority="66" percent="1" rank="1"/>
  </conditionalFormatting>
  <conditionalFormatting sqref="G13:G20">
    <cfRule type="top10" dxfId="114" priority="65" percent="1" rank="1"/>
  </conditionalFormatting>
  <conditionalFormatting sqref="G21:G27">
    <cfRule type="top10" dxfId="113" priority="64" percent="1" rank="1"/>
  </conditionalFormatting>
  <conditionalFormatting sqref="G28:G35">
    <cfRule type="top10" dxfId="112" priority="63" percent="1" rank="1"/>
  </conditionalFormatting>
  <conditionalFormatting sqref="G52:G59">
    <cfRule type="top10" dxfId="111" priority="60" percent="1" rank="1"/>
  </conditionalFormatting>
  <conditionalFormatting sqref="G83:G84 G76:G81">
    <cfRule type="top10" dxfId="110" priority="57" percent="1" rank="1"/>
  </conditionalFormatting>
  <conditionalFormatting sqref="G85:G92">
    <cfRule type="top10" dxfId="109" priority="56" percent="1" rank="1"/>
  </conditionalFormatting>
  <conditionalFormatting sqref="G101:G107">
    <cfRule type="top10" dxfId="108" priority="54" percent="1" rank="1"/>
  </conditionalFormatting>
  <conditionalFormatting sqref="G116:G123">
    <cfRule type="top10" dxfId="107" priority="51" percent="1" rank="1"/>
  </conditionalFormatting>
  <conditionalFormatting sqref="G124:G130">
    <cfRule type="top10" dxfId="106" priority="50" percent="1" rank="1"/>
  </conditionalFormatting>
  <conditionalFormatting sqref="G124:G130">
    <cfRule type="top10" dxfId="105" priority="49" percent="1" rank="1"/>
  </conditionalFormatting>
  <conditionalFormatting sqref="G139:G146">
    <cfRule type="top10" dxfId="104" priority="47" percent="1" rank="1"/>
  </conditionalFormatting>
  <conditionalFormatting sqref="G154:G161">
    <cfRule type="top10" dxfId="103" priority="44" percent="1" rank="1"/>
  </conditionalFormatting>
  <conditionalFormatting sqref="G154:G161">
    <cfRule type="top10" dxfId="102" priority="43" percent="1" rank="1"/>
  </conditionalFormatting>
  <conditionalFormatting sqref="G162:G169">
    <cfRule type="top10" dxfId="101" priority="42" percent="1" rank="1"/>
  </conditionalFormatting>
  <conditionalFormatting sqref="G162:G169">
    <cfRule type="top10" dxfId="100" priority="41" percent="1" rank="1"/>
  </conditionalFormatting>
  <conditionalFormatting sqref="G177">
    <cfRule type="top10" dxfId="99" priority="39" percent="1" rank="1"/>
  </conditionalFormatting>
  <conditionalFormatting sqref="G177">
    <cfRule type="top10" dxfId="98" priority="38" percent="1" rank="1"/>
  </conditionalFormatting>
  <conditionalFormatting sqref="G184:G190">
    <cfRule type="top10" dxfId="97" priority="28" percent="1" rank="1"/>
  </conditionalFormatting>
  <conditionalFormatting sqref="G184:G190">
    <cfRule type="top10" dxfId="96" priority="27" percent="1" rank="1"/>
  </conditionalFormatting>
  <conditionalFormatting sqref="G184:G190">
    <cfRule type="top10" dxfId="95" priority="26" percent="1" rank="1"/>
  </conditionalFormatting>
  <conditionalFormatting sqref="G184:G190">
    <cfRule type="top10" dxfId="94" priority="25" percent="1" rank="1"/>
  </conditionalFormatting>
  <conditionalFormatting sqref="G184:G190">
    <cfRule type="top10" dxfId="93" priority="24" percent="1" rank="1"/>
  </conditionalFormatting>
  <conditionalFormatting sqref="G184:G190">
    <cfRule type="top10" dxfId="92" priority="29" percent="1" rank="1"/>
  </conditionalFormatting>
  <conditionalFormatting sqref="G184:G190">
    <cfRule type="top10" dxfId="91" priority="30" percent="1" rank="1"/>
  </conditionalFormatting>
  <conditionalFormatting sqref="G199:G206">
    <cfRule type="top10" dxfId="90" priority="21" percent="1" rank="1"/>
  </conditionalFormatting>
  <conditionalFormatting sqref="G199:G206">
    <cfRule type="top10" dxfId="89" priority="20" percent="1" rank="1"/>
  </conditionalFormatting>
  <conditionalFormatting sqref="G215:G220">
    <cfRule type="top10" dxfId="88" priority="15" percent="1" rank="1"/>
  </conditionalFormatting>
  <conditionalFormatting sqref="G215:G220">
    <cfRule type="top10" dxfId="87" priority="16" percent="1" rank="1"/>
  </conditionalFormatting>
  <conditionalFormatting sqref="G215:G220">
    <cfRule type="top10" dxfId="86" priority="17" percent="1" rank="1"/>
  </conditionalFormatting>
  <conditionalFormatting sqref="G229:G236">
    <cfRule type="top10" dxfId="85" priority="12" percent="1" rank="1"/>
  </conditionalFormatting>
  <conditionalFormatting sqref="G229:G236">
    <cfRule type="top10" dxfId="84" priority="11" percent="1" rank="1"/>
  </conditionalFormatting>
  <conditionalFormatting sqref="G258:G264">
    <cfRule type="top10" dxfId="83" priority="4" percent="1" rank="1"/>
  </conditionalFormatting>
  <conditionalFormatting sqref="G258:G264">
    <cfRule type="top10" dxfId="82" priority="3" percent="1" rank="1"/>
  </conditionalFormatting>
  <conditionalFormatting sqref="G36:G43">
    <cfRule type="top10" dxfId="81" priority="273" percent="1" rank="1"/>
  </conditionalFormatting>
  <conditionalFormatting sqref="G44:G51">
    <cfRule type="top10" dxfId="80" priority="278" percent="1" rank="1"/>
  </conditionalFormatting>
  <conditionalFormatting sqref="G60:G67">
    <cfRule type="top10" dxfId="79" priority="283" percent="1" rank="1"/>
  </conditionalFormatting>
  <conditionalFormatting sqref="G93:G100">
    <cfRule type="top10" dxfId="78" priority="288" percent="1" rank="1"/>
  </conditionalFormatting>
  <conditionalFormatting sqref="G108:G115">
    <cfRule type="top10" dxfId="77" priority="291" percent="1" rank="1"/>
  </conditionalFormatting>
  <conditionalFormatting sqref="G131:G138">
    <cfRule type="top10" dxfId="76" priority="294" percent="1" rank="1"/>
  </conditionalFormatting>
  <conditionalFormatting sqref="G147:G153">
    <cfRule type="top10" dxfId="75" priority="300" percent="1" rank="1"/>
  </conditionalFormatting>
  <conditionalFormatting sqref="G170:G176">
    <cfRule type="top10" dxfId="74" priority="303" percent="1" rank="1"/>
  </conditionalFormatting>
  <conditionalFormatting sqref="G178:G183">
    <cfRule type="top10" dxfId="73" priority="306" percent="1" rank="1"/>
  </conditionalFormatting>
  <conditionalFormatting sqref="G191:G198">
    <cfRule type="top10" dxfId="72" priority="309" percent="1" rank="1"/>
  </conditionalFormatting>
  <conditionalFormatting sqref="G207:G213">
    <cfRule type="top10" dxfId="71" priority="312" percent="1" rank="1"/>
  </conditionalFormatting>
  <conditionalFormatting sqref="G221:G228">
    <cfRule type="top10" dxfId="70" priority="315" percent="1" rank="1"/>
  </conditionalFormatting>
  <conditionalFormatting sqref="G237:G244">
    <cfRule type="top10" dxfId="69" priority="318" percent="1" rank="1"/>
  </conditionalFormatting>
  <conditionalFormatting sqref="G245:G251">
    <cfRule type="top10" dxfId="68" priority="321" percent="1" rank="1"/>
  </conditionalFormatting>
  <conditionalFormatting sqref="G252:G257">
    <cfRule type="top10" dxfId="67" priority="324" percent="1" rank="1"/>
  </conditionalFormatting>
  <conditionalFormatting sqref="G280 G265:G271">
    <cfRule type="top10" dxfId="66" priority="327" percent="1" rank="1"/>
  </conditionalFormatting>
  <printOptions horizontalCentered="1"/>
  <pageMargins left="0.39370078740157483" right="0" top="0.39370078740157483" bottom="0.19685039370078741" header="0" footer="0"/>
  <pageSetup paperSize="9" scale="74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9"/>
  <sheetViews>
    <sheetView view="pageBreakPreview" zoomScale="85" zoomScaleNormal="100" zoomScaleSheetLayoutView="85" workbookViewId="0">
      <pane ySplit="5" topLeftCell="A6" activePane="bottomLeft" state="frozen"/>
      <selection pane="bottomLeft" activeCell="C4" sqref="C4:C5"/>
    </sheetView>
  </sheetViews>
  <sheetFormatPr defaultColWidth="9.109375" defaultRowHeight="17.399999999999999" x14ac:dyDescent="0.25"/>
  <cols>
    <col min="1" max="1" width="4.5546875" style="29" customWidth="1"/>
    <col min="2" max="2" width="5.6640625" style="29" customWidth="1"/>
    <col min="3" max="3" width="43.6640625" style="112" customWidth="1"/>
    <col min="4" max="4" width="41" style="112" hidden="1" customWidth="1"/>
    <col min="5" max="5" width="15" style="120" customWidth="1"/>
    <col min="6" max="6" width="10.6640625" style="120" customWidth="1"/>
    <col min="7" max="7" width="21.33203125" style="120" customWidth="1"/>
    <col min="8" max="8" width="14.6640625" style="120" hidden="1" customWidth="1"/>
    <col min="9" max="9" width="17.5546875" style="121" customWidth="1"/>
    <col min="10" max="10" width="12" style="118" hidden="1" customWidth="1"/>
    <col min="11" max="11" width="17.33203125" style="118" hidden="1" customWidth="1"/>
    <col min="12" max="12" width="16.44140625" style="119" customWidth="1"/>
    <col min="13" max="13" width="11.6640625" style="29" customWidth="1"/>
    <col min="14" max="14" width="18.33203125" style="32" customWidth="1"/>
    <col min="15" max="15" width="25.33203125" style="37" customWidth="1"/>
    <col min="16" max="16" width="28.88671875" style="37" customWidth="1"/>
    <col min="17" max="17" width="33.33203125" style="37" customWidth="1"/>
    <col min="18" max="16384" width="9.109375" style="37"/>
  </cols>
  <sheetData>
    <row r="1" spans="1:14" ht="22.8" customHeight="1" x14ac:dyDescent="0.25">
      <c r="A1"/>
      <c r="B1" s="211"/>
      <c r="C1" s="526" t="s">
        <v>29</v>
      </c>
      <c r="D1" s="526"/>
      <c r="E1" s="526"/>
      <c r="F1" s="526"/>
      <c r="G1" s="526"/>
      <c r="H1" s="526"/>
      <c r="I1" s="526"/>
      <c r="J1" s="526"/>
      <c r="K1" s="526"/>
      <c r="L1" s="526"/>
      <c r="M1" s="20"/>
      <c r="N1" s="20"/>
    </row>
    <row r="2" spans="1:14" ht="15.6" x14ac:dyDescent="0.25">
      <c r="A2" s="528" t="s">
        <v>462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21"/>
    </row>
    <row r="3" spans="1:14" ht="45.75" customHeight="1" thickBot="1" x14ac:dyDescent="0.3">
      <c r="B3" s="713"/>
      <c r="C3" s="713" t="s">
        <v>60</v>
      </c>
      <c r="D3" s="713"/>
      <c r="E3" s="713"/>
      <c r="F3" s="713"/>
      <c r="G3" s="713"/>
      <c r="H3" s="713"/>
      <c r="I3" s="713"/>
      <c r="J3" s="713"/>
      <c r="K3" s="713"/>
      <c r="L3" s="713"/>
      <c r="N3" s="29"/>
    </row>
    <row r="4" spans="1:14" ht="26.4" customHeight="1" x14ac:dyDescent="0.25">
      <c r="A4" s="558" t="s">
        <v>6</v>
      </c>
      <c r="B4" s="574" t="s">
        <v>0</v>
      </c>
      <c r="C4" s="560" t="s">
        <v>1</v>
      </c>
      <c r="D4" s="127"/>
      <c r="E4" s="562" t="s">
        <v>48</v>
      </c>
      <c r="F4" s="562"/>
      <c r="G4" s="562"/>
      <c r="H4" s="562"/>
      <c r="I4" s="562"/>
      <c r="J4" s="562"/>
      <c r="K4" s="562"/>
      <c r="L4" s="563" t="s">
        <v>2</v>
      </c>
      <c r="N4" s="29"/>
    </row>
    <row r="5" spans="1:14" ht="27" thickBot="1" x14ac:dyDescent="0.3">
      <c r="A5" s="559"/>
      <c r="B5" s="575"/>
      <c r="C5" s="561"/>
      <c r="D5" s="128"/>
      <c r="E5" s="123" t="s">
        <v>52</v>
      </c>
      <c r="F5" s="123" t="s">
        <v>53</v>
      </c>
      <c r="G5" s="123" t="s">
        <v>54</v>
      </c>
      <c r="H5" s="123" t="s">
        <v>95</v>
      </c>
      <c r="I5" s="124" t="s">
        <v>55</v>
      </c>
      <c r="J5" s="124" t="s">
        <v>3</v>
      </c>
      <c r="K5" s="124" t="s">
        <v>59</v>
      </c>
      <c r="L5" s="564"/>
    </row>
    <row r="6" spans="1:14" ht="21.6" hidden="1" thickBot="1" x14ac:dyDescent="0.3">
      <c r="A6" s="164"/>
      <c r="B6" s="165"/>
      <c r="C6" s="166" t="s">
        <v>101</v>
      </c>
      <c r="D6" s="167"/>
      <c r="E6" s="168"/>
      <c r="F6" s="168"/>
      <c r="G6" s="168"/>
      <c r="H6" s="168"/>
      <c r="I6" s="168"/>
      <c r="J6" s="169">
        <f>I6</f>
        <v>0</v>
      </c>
      <c r="K6" s="169"/>
      <c r="L6" s="170"/>
    </row>
    <row r="7" spans="1:14" ht="21" hidden="1" x14ac:dyDescent="0.25">
      <c r="A7" s="171">
        <v>1</v>
      </c>
      <c r="B7" s="172"/>
      <c r="C7" s="173"/>
      <c r="D7" s="174"/>
      <c r="E7" s="175"/>
      <c r="F7" s="175"/>
      <c r="G7" s="175">
        <f>E7+F7</f>
        <v>0</v>
      </c>
      <c r="H7" s="555"/>
      <c r="I7" s="565">
        <f>SUM(G7:G14)+H7-(MAX(G7:G14))</f>
        <v>0</v>
      </c>
      <c r="J7" s="176"/>
      <c r="K7" s="568"/>
      <c r="L7" s="571"/>
    </row>
    <row r="8" spans="1:14" ht="21" hidden="1" x14ac:dyDescent="0.25">
      <c r="A8" s="177">
        <v>2</v>
      </c>
      <c r="B8" s="178"/>
      <c r="C8" s="179"/>
      <c r="D8" s="180"/>
      <c r="E8" s="181"/>
      <c r="F8" s="181"/>
      <c r="G8" s="181">
        <f t="shared" ref="G8:G14" si="0">E8+F8</f>
        <v>0</v>
      </c>
      <c r="H8" s="556"/>
      <c r="I8" s="566"/>
      <c r="J8" s="182"/>
      <c r="K8" s="569"/>
      <c r="L8" s="572"/>
    </row>
    <row r="9" spans="1:14" ht="21" hidden="1" x14ac:dyDescent="0.25">
      <c r="A9" s="177">
        <v>3</v>
      </c>
      <c r="B9" s="178"/>
      <c r="C9" s="179"/>
      <c r="D9" s="180"/>
      <c r="E9" s="181"/>
      <c r="F9" s="181"/>
      <c r="G9" s="181">
        <f t="shared" si="0"/>
        <v>0</v>
      </c>
      <c r="H9" s="556"/>
      <c r="I9" s="566"/>
      <c r="J9" s="182"/>
      <c r="K9" s="569"/>
      <c r="L9" s="572"/>
      <c r="M9" s="120"/>
    </row>
    <row r="10" spans="1:14" ht="21" hidden="1" x14ac:dyDescent="0.25">
      <c r="A10" s="177">
        <v>4</v>
      </c>
      <c r="B10" s="178"/>
      <c r="C10" s="179"/>
      <c r="D10" s="180"/>
      <c r="E10" s="181"/>
      <c r="F10" s="181"/>
      <c r="G10" s="181">
        <f t="shared" si="0"/>
        <v>0</v>
      </c>
      <c r="H10" s="556"/>
      <c r="I10" s="566"/>
      <c r="J10" s="182"/>
      <c r="K10" s="569"/>
      <c r="L10" s="572"/>
      <c r="N10" s="126">
        <f>G7+G8+G9+G10+G11+G12+G13+G14</f>
        <v>0</v>
      </c>
    </row>
    <row r="11" spans="1:14" ht="21" hidden="1" x14ac:dyDescent="0.25">
      <c r="A11" s="177">
        <v>5</v>
      </c>
      <c r="B11" s="178"/>
      <c r="C11" s="179"/>
      <c r="D11" s="180"/>
      <c r="E11" s="181"/>
      <c r="F11" s="181"/>
      <c r="G11" s="181">
        <f t="shared" si="0"/>
        <v>0</v>
      </c>
      <c r="H11" s="556"/>
      <c r="I11" s="566"/>
      <c r="J11" s="182"/>
      <c r="K11" s="569"/>
      <c r="L11" s="572"/>
      <c r="N11" s="126"/>
    </row>
    <row r="12" spans="1:14" ht="21" hidden="1" x14ac:dyDescent="0.25">
      <c r="A12" s="177">
        <v>6</v>
      </c>
      <c r="B12" s="178"/>
      <c r="C12" s="179"/>
      <c r="D12" s="180"/>
      <c r="E12" s="181"/>
      <c r="F12" s="181"/>
      <c r="G12" s="181">
        <f t="shared" si="0"/>
        <v>0</v>
      </c>
      <c r="H12" s="556"/>
      <c r="I12" s="566"/>
      <c r="J12" s="182"/>
      <c r="K12" s="569"/>
      <c r="L12" s="572"/>
      <c r="N12" s="126"/>
    </row>
    <row r="13" spans="1:14" ht="21" hidden="1" x14ac:dyDescent="0.25">
      <c r="A13" s="177">
        <v>7</v>
      </c>
      <c r="B13" s="178"/>
      <c r="C13" s="179"/>
      <c r="D13" s="180"/>
      <c r="E13" s="181"/>
      <c r="F13" s="181"/>
      <c r="G13" s="181">
        <f t="shared" si="0"/>
        <v>0</v>
      </c>
      <c r="H13" s="556"/>
      <c r="I13" s="566"/>
      <c r="J13" s="182"/>
      <c r="K13" s="569"/>
      <c r="L13" s="572"/>
      <c r="N13" s="126"/>
    </row>
    <row r="14" spans="1:14" ht="21.6" hidden="1" thickBot="1" x14ac:dyDescent="0.3">
      <c r="A14" s="183">
        <v>8</v>
      </c>
      <c r="B14" s="184"/>
      <c r="C14" s="185"/>
      <c r="D14" s="186"/>
      <c r="E14" s="187"/>
      <c r="F14" s="187"/>
      <c r="G14" s="187">
        <f t="shared" si="0"/>
        <v>0</v>
      </c>
      <c r="H14" s="557"/>
      <c r="I14" s="567"/>
      <c r="J14" s="188"/>
      <c r="K14" s="570"/>
      <c r="L14" s="573"/>
      <c r="N14" s="126"/>
    </row>
    <row r="15" spans="1:14" ht="21.6" thickBot="1" x14ac:dyDescent="0.3">
      <c r="A15" s="136"/>
      <c r="B15" s="101" t="s">
        <v>120</v>
      </c>
      <c r="C15" s="343" t="s">
        <v>173</v>
      </c>
      <c r="D15" s="92"/>
      <c r="E15" s="195"/>
      <c r="F15" s="195"/>
      <c r="G15" s="195"/>
      <c r="H15" s="195"/>
      <c r="I15" s="195"/>
      <c r="J15" s="256"/>
      <c r="K15" s="256"/>
      <c r="L15" s="257"/>
    </row>
    <row r="16" spans="1:14" ht="18" x14ac:dyDescent="0.25">
      <c r="A16" s="261">
        <v>1</v>
      </c>
      <c r="B16" s="409">
        <v>311</v>
      </c>
      <c r="C16" s="272" t="s">
        <v>174</v>
      </c>
      <c r="D16" s="410">
        <v>39707</v>
      </c>
      <c r="E16" s="328">
        <v>45.3</v>
      </c>
      <c r="F16" s="328">
        <v>3</v>
      </c>
      <c r="G16" s="334">
        <v>48.33</v>
      </c>
      <c r="H16" s="579"/>
      <c r="I16" s="541">
        <f>SUM(G16:G23)-(MAX(G16:G23))</f>
        <v>346.76</v>
      </c>
      <c r="J16" s="64"/>
      <c r="K16" s="331"/>
      <c r="L16" s="532"/>
    </row>
    <row r="17" spans="1:19" ht="18" x14ac:dyDescent="0.25">
      <c r="A17" s="258">
        <v>2</v>
      </c>
      <c r="B17" s="344">
        <v>323</v>
      </c>
      <c r="C17" s="224" t="s">
        <v>175</v>
      </c>
      <c r="D17" s="345">
        <v>39561</v>
      </c>
      <c r="E17" s="329">
        <v>63</v>
      </c>
      <c r="F17" s="329"/>
      <c r="G17" s="329">
        <v>63</v>
      </c>
      <c r="H17" s="580"/>
      <c r="I17" s="542"/>
      <c r="J17" s="65"/>
      <c r="K17" s="332"/>
      <c r="L17" s="533"/>
      <c r="O17" s="149"/>
    </row>
    <row r="18" spans="1:19" ht="18" x14ac:dyDescent="0.25">
      <c r="A18" s="258">
        <v>3</v>
      </c>
      <c r="B18" s="344">
        <v>209</v>
      </c>
      <c r="C18" s="224" t="s">
        <v>176</v>
      </c>
      <c r="D18" s="345">
        <v>39517</v>
      </c>
      <c r="E18" s="329">
        <v>53.16</v>
      </c>
      <c r="F18" s="329"/>
      <c r="G18" s="481">
        <v>53.16</v>
      </c>
      <c r="H18" s="580"/>
      <c r="I18" s="542"/>
      <c r="J18" s="65"/>
      <c r="K18" s="332"/>
      <c r="L18" s="533"/>
    </row>
    <row r="19" spans="1:19" ht="18" x14ac:dyDescent="0.25">
      <c r="A19" s="258">
        <v>4</v>
      </c>
      <c r="B19" s="344">
        <v>423</v>
      </c>
      <c r="C19" s="224" t="s">
        <v>177</v>
      </c>
      <c r="D19" s="345">
        <v>39660</v>
      </c>
      <c r="E19" s="329">
        <v>39.65</v>
      </c>
      <c r="F19" s="329">
        <v>9</v>
      </c>
      <c r="G19" s="329">
        <v>48.65</v>
      </c>
      <c r="H19" s="580"/>
      <c r="I19" s="542"/>
      <c r="J19" s="65"/>
      <c r="K19" s="332"/>
      <c r="L19" s="533"/>
      <c r="Q19" s="149"/>
    </row>
    <row r="20" spans="1:19" ht="18" x14ac:dyDescent="0.25">
      <c r="A20" s="258">
        <v>5</v>
      </c>
      <c r="B20" s="344">
        <v>489</v>
      </c>
      <c r="C20" s="224" t="s">
        <v>178</v>
      </c>
      <c r="D20" s="345">
        <v>39524</v>
      </c>
      <c r="E20" s="329">
        <v>57</v>
      </c>
      <c r="F20" s="329">
        <v>3</v>
      </c>
      <c r="G20" s="329">
        <v>60</v>
      </c>
      <c r="H20" s="580"/>
      <c r="I20" s="542"/>
      <c r="J20" s="65"/>
      <c r="K20" s="332"/>
      <c r="L20" s="533"/>
      <c r="N20" s="126">
        <f>G16+G17+G18+G19+G20+G22+G23</f>
        <v>346.76</v>
      </c>
      <c r="O20" s="149"/>
      <c r="S20" s="149"/>
    </row>
    <row r="21" spans="1:19" ht="22.5" customHeight="1" x14ac:dyDescent="0.25">
      <c r="A21" s="258">
        <v>6</v>
      </c>
      <c r="B21" s="344">
        <v>284</v>
      </c>
      <c r="C21" s="224" t="s">
        <v>179</v>
      </c>
      <c r="D21" s="345">
        <v>39758</v>
      </c>
      <c r="E21" s="329">
        <v>106</v>
      </c>
      <c r="F21" s="329">
        <v>5</v>
      </c>
      <c r="G21" s="329">
        <v>111</v>
      </c>
      <c r="H21" s="580"/>
      <c r="I21" s="542"/>
      <c r="J21" s="65"/>
      <c r="K21" s="332"/>
      <c r="L21" s="533"/>
    </row>
    <row r="22" spans="1:19" ht="24" customHeight="1" x14ac:dyDescent="0.25">
      <c r="A22" s="258">
        <v>7</v>
      </c>
      <c r="B22" s="344">
        <v>282</v>
      </c>
      <c r="C22" s="224" t="s">
        <v>180</v>
      </c>
      <c r="D22" s="345">
        <v>40024</v>
      </c>
      <c r="E22" s="329">
        <v>29.74</v>
      </c>
      <c r="F22" s="329"/>
      <c r="G22" s="481">
        <v>29.74</v>
      </c>
      <c r="H22" s="580"/>
      <c r="I22" s="542"/>
      <c r="J22" s="65"/>
      <c r="K22" s="332"/>
      <c r="L22" s="533"/>
    </row>
    <row r="23" spans="1:19" ht="24" customHeight="1" thickBot="1" x14ac:dyDescent="0.3">
      <c r="A23" s="259">
        <v>8</v>
      </c>
      <c r="B23" s="411">
        <v>445</v>
      </c>
      <c r="C23" s="267" t="s">
        <v>181</v>
      </c>
      <c r="D23" s="412">
        <v>39856</v>
      </c>
      <c r="E23" s="330">
        <v>35.880000000000003</v>
      </c>
      <c r="F23" s="330">
        <v>8</v>
      </c>
      <c r="G23" s="330">
        <v>43.88</v>
      </c>
      <c r="H23" s="581"/>
      <c r="I23" s="543"/>
      <c r="J23" s="66"/>
      <c r="K23" s="333"/>
      <c r="L23" s="534"/>
    </row>
    <row r="24" spans="1:19" s="192" customFormat="1" ht="18.600000000000001" customHeight="1" thickBot="1" x14ac:dyDescent="0.3">
      <c r="A24" s="136"/>
      <c r="B24" s="101" t="s">
        <v>121</v>
      </c>
      <c r="C24" s="346" t="s">
        <v>102</v>
      </c>
      <c r="D24" s="92"/>
      <c r="E24" s="49"/>
      <c r="F24" s="49"/>
      <c r="G24" s="49"/>
      <c r="H24" s="49"/>
      <c r="I24" s="49"/>
      <c r="J24" s="114"/>
      <c r="K24" s="114"/>
      <c r="L24" s="137"/>
      <c r="M24" s="191"/>
      <c r="N24" s="22"/>
    </row>
    <row r="25" spans="1:19" s="192" customFormat="1" ht="18" x14ac:dyDescent="0.25">
      <c r="A25" s="261">
        <v>1</v>
      </c>
      <c r="B25" s="265">
        <v>13</v>
      </c>
      <c r="C25" s="279" t="s">
        <v>182</v>
      </c>
      <c r="D25" s="396">
        <v>39401</v>
      </c>
      <c r="E25" s="328">
        <v>44.3</v>
      </c>
      <c r="F25" s="328">
        <v>5</v>
      </c>
      <c r="G25" s="334">
        <v>49.3</v>
      </c>
      <c r="H25" s="538"/>
      <c r="I25" s="541">
        <f>SUM(G25:G32)-(MAX(G25:G32))</f>
        <v>534.43000000000006</v>
      </c>
      <c r="J25" s="64"/>
      <c r="K25" s="544"/>
      <c r="L25" s="552"/>
      <c r="M25" s="191"/>
      <c r="N25" s="22"/>
      <c r="O25" s="206"/>
    </row>
    <row r="26" spans="1:19" s="192" customFormat="1" ht="18" x14ac:dyDescent="0.25">
      <c r="A26" s="258">
        <v>2</v>
      </c>
      <c r="B26" s="189">
        <v>112</v>
      </c>
      <c r="C26" s="225" t="s">
        <v>183</v>
      </c>
      <c r="D26" s="347">
        <v>39551</v>
      </c>
      <c r="E26" s="329">
        <v>115</v>
      </c>
      <c r="F26" s="329">
        <v>13</v>
      </c>
      <c r="G26" s="329">
        <v>128</v>
      </c>
      <c r="H26" s="539"/>
      <c r="I26" s="542"/>
      <c r="J26" s="65"/>
      <c r="K26" s="545"/>
      <c r="L26" s="553"/>
      <c r="M26" s="191"/>
      <c r="N26" s="22"/>
    </row>
    <row r="27" spans="1:19" s="192" customFormat="1" ht="18" x14ac:dyDescent="0.25">
      <c r="A27" s="258">
        <v>3</v>
      </c>
      <c r="B27" s="189">
        <v>181</v>
      </c>
      <c r="C27" s="225" t="s">
        <v>184</v>
      </c>
      <c r="D27" s="347">
        <v>39564</v>
      </c>
      <c r="E27" s="329">
        <v>46.5</v>
      </c>
      <c r="F27" s="329">
        <v>11</v>
      </c>
      <c r="G27" s="329">
        <v>57.5</v>
      </c>
      <c r="H27" s="539"/>
      <c r="I27" s="542"/>
      <c r="J27" s="65"/>
      <c r="K27" s="545"/>
      <c r="L27" s="553"/>
      <c r="M27" s="191"/>
      <c r="N27" s="22"/>
    </row>
    <row r="28" spans="1:19" s="192" customFormat="1" ht="18" x14ac:dyDescent="0.25">
      <c r="A28" s="258">
        <v>4</v>
      </c>
      <c r="B28" s="189">
        <v>135</v>
      </c>
      <c r="C28" s="225" t="s">
        <v>185</v>
      </c>
      <c r="D28" s="347">
        <v>39438</v>
      </c>
      <c r="E28" s="329">
        <v>39.53</v>
      </c>
      <c r="F28" s="329">
        <v>3</v>
      </c>
      <c r="G28" s="329">
        <v>42.53</v>
      </c>
      <c r="H28" s="539"/>
      <c r="I28" s="542"/>
      <c r="J28" s="65"/>
      <c r="K28" s="545"/>
      <c r="L28" s="553"/>
      <c r="M28" s="191"/>
      <c r="N28" s="22"/>
    </row>
    <row r="29" spans="1:19" s="192" customFormat="1" ht="18" x14ac:dyDescent="0.25">
      <c r="A29" s="258">
        <v>5</v>
      </c>
      <c r="B29" s="189">
        <v>69</v>
      </c>
      <c r="C29" s="225" t="s">
        <v>186</v>
      </c>
      <c r="D29" s="347">
        <v>39544</v>
      </c>
      <c r="E29" s="329">
        <v>52</v>
      </c>
      <c r="F29" s="329"/>
      <c r="G29" s="481">
        <v>52</v>
      </c>
      <c r="H29" s="539"/>
      <c r="I29" s="542"/>
      <c r="J29" s="65"/>
      <c r="K29" s="545"/>
      <c r="L29" s="553"/>
      <c r="M29" s="191"/>
      <c r="N29" s="193">
        <f>G25+G26+G27+G28+G29+G31+G32</f>
        <v>534.43000000000006</v>
      </c>
      <c r="O29" s="149"/>
    </row>
    <row r="30" spans="1:19" s="192" customFormat="1" ht="18" x14ac:dyDescent="0.25">
      <c r="A30" s="258">
        <v>6</v>
      </c>
      <c r="B30" s="189">
        <v>196</v>
      </c>
      <c r="C30" s="225" t="s">
        <v>187</v>
      </c>
      <c r="D30" s="347">
        <v>39570</v>
      </c>
      <c r="E30" s="329" t="s">
        <v>463</v>
      </c>
      <c r="F30" s="329"/>
      <c r="G30" s="329">
        <v>500</v>
      </c>
      <c r="H30" s="539"/>
      <c r="I30" s="542"/>
      <c r="J30" s="65"/>
      <c r="K30" s="545"/>
      <c r="L30" s="553"/>
      <c r="M30" s="191"/>
      <c r="N30" s="22"/>
    </row>
    <row r="31" spans="1:19" s="192" customFormat="1" ht="18" x14ac:dyDescent="0.25">
      <c r="A31" s="258">
        <v>7</v>
      </c>
      <c r="B31" s="189">
        <v>161</v>
      </c>
      <c r="C31" s="225" t="s">
        <v>188</v>
      </c>
      <c r="D31" s="347">
        <v>39335</v>
      </c>
      <c r="E31" s="329">
        <v>105.26</v>
      </c>
      <c r="F31" s="329"/>
      <c r="G31" s="481">
        <v>105.26</v>
      </c>
      <c r="H31" s="539"/>
      <c r="I31" s="542"/>
      <c r="J31" s="65"/>
      <c r="K31" s="545"/>
      <c r="L31" s="553"/>
      <c r="M31" s="191"/>
      <c r="N31" s="22"/>
    </row>
    <row r="32" spans="1:19" s="192" customFormat="1" ht="16.95" customHeight="1" thickBot="1" x14ac:dyDescent="0.3">
      <c r="A32" s="259">
        <v>8</v>
      </c>
      <c r="B32" s="260">
        <v>86</v>
      </c>
      <c r="C32" s="271" t="s">
        <v>189</v>
      </c>
      <c r="D32" s="397">
        <v>39945</v>
      </c>
      <c r="E32" s="330">
        <v>96.84</v>
      </c>
      <c r="F32" s="330">
        <v>3</v>
      </c>
      <c r="G32" s="336">
        <v>99.84</v>
      </c>
      <c r="H32" s="540"/>
      <c r="I32" s="543"/>
      <c r="J32" s="66"/>
      <c r="K32" s="546"/>
      <c r="L32" s="554"/>
      <c r="M32" s="191"/>
      <c r="N32" s="22"/>
    </row>
    <row r="33" spans="1:15" s="192" customFormat="1" ht="18.75" customHeight="1" thickBot="1" x14ac:dyDescent="0.35">
      <c r="A33" s="136"/>
      <c r="B33" s="101" t="s">
        <v>122</v>
      </c>
      <c r="C33" s="197" t="s">
        <v>103</v>
      </c>
      <c r="D33" s="92"/>
      <c r="E33" s="49"/>
      <c r="F33" s="49"/>
      <c r="G33" s="49"/>
      <c r="H33" s="49"/>
      <c r="I33" s="116"/>
      <c r="J33" s="116"/>
      <c r="K33" s="116"/>
      <c r="L33" s="138"/>
      <c r="M33" s="191"/>
      <c r="N33" s="22"/>
    </row>
    <row r="34" spans="1:15" ht="18" customHeight="1" x14ac:dyDescent="0.25">
      <c r="A34" s="261">
        <v>1</v>
      </c>
      <c r="B34" s="265">
        <v>272</v>
      </c>
      <c r="C34" s="279" t="s">
        <v>190</v>
      </c>
      <c r="D34" s="413">
        <v>39274</v>
      </c>
      <c r="E34" s="334">
        <v>25</v>
      </c>
      <c r="F34" s="334"/>
      <c r="G34" s="482">
        <v>25</v>
      </c>
      <c r="H34" s="538"/>
      <c r="I34" s="541">
        <f>SUM(G34:G41)+H34-(MAX(G34:G41))</f>
        <v>202.67000000000002</v>
      </c>
      <c r="J34" s="64"/>
      <c r="K34" s="544"/>
      <c r="L34" s="547"/>
    </row>
    <row r="35" spans="1:15" ht="18" customHeight="1" x14ac:dyDescent="0.25">
      <c r="A35" s="258">
        <v>2</v>
      </c>
      <c r="B35" s="189">
        <v>321</v>
      </c>
      <c r="C35" s="225" t="s">
        <v>191</v>
      </c>
      <c r="D35" s="348">
        <v>39299</v>
      </c>
      <c r="E35" s="329">
        <v>27</v>
      </c>
      <c r="F35" s="329"/>
      <c r="G35" s="481">
        <v>27</v>
      </c>
      <c r="H35" s="539"/>
      <c r="I35" s="542"/>
      <c r="J35" s="65"/>
      <c r="K35" s="545"/>
      <c r="L35" s="548"/>
    </row>
    <row r="36" spans="1:15" ht="18" customHeight="1" x14ac:dyDescent="0.25">
      <c r="A36" s="258">
        <v>3</v>
      </c>
      <c r="B36" s="189">
        <v>300</v>
      </c>
      <c r="C36" s="225" t="s">
        <v>192</v>
      </c>
      <c r="D36" s="348">
        <v>39573</v>
      </c>
      <c r="E36" s="329">
        <v>37.130000000000003</v>
      </c>
      <c r="F36" s="329"/>
      <c r="G36" s="481">
        <v>37.130000000000003</v>
      </c>
      <c r="H36" s="539"/>
      <c r="I36" s="542"/>
      <c r="J36" s="65"/>
      <c r="K36" s="545"/>
      <c r="L36" s="548"/>
    </row>
    <row r="37" spans="1:15" ht="18" customHeight="1" x14ac:dyDescent="0.25">
      <c r="A37" s="258">
        <v>4</v>
      </c>
      <c r="B37" s="29">
        <v>481</v>
      </c>
      <c r="C37" s="349" t="s">
        <v>193</v>
      </c>
      <c r="D37" s="350">
        <v>39358</v>
      </c>
      <c r="E37" s="329">
        <v>41.56</v>
      </c>
      <c r="F37" s="329"/>
      <c r="G37" s="481">
        <v>41.56</v>
      </c>
      <c r="H37" s="539"/>
      <c r="I37" s="542"/>
      <c r="J37" s="65"/>
      <c r="K37" s="545"/>
      <c r="L37" s="548"/>
      <c r="N37" s="126">
        <f>G34+G35+G36+G38+G39+G40+G41</f>
        <v>202.67000000000002</v>
      </c>
      <c r="O37" s="149"/>
    </row>
    <row r="38" spans="1:15" ht="18" customHeight="1" x14ac:dyDescent="0.25">
      <c r="A38" s="258">
        <v>5</v>
      </c>
      <c r="B38" s="189">
        <v>230</v>
      </c>
      <c r="C38" s="225" t="s">
        <v>194</v>
      </c>
      <c r="D38" s="348">
        <v>39571</v>
      </c>
      <c r="E38" s="329">
        <v>29.18</v>
      </c>
      <c r="F38" s="329"/>
      <c r="G38" s="481">
        <v>29.18</v>
      </c>
      <c r="H38" s="539"/>
      <c r="I38" s="542"/>
      <c r="J38" s="65"/>
      <c r="K38" s="545"/>
      <c r="L38" s="548"/>
    </row>
    <row r="39" spans="1:15" ht="18" customHeight="1" x14ac:dyDescent="0.25">
      <c r="A39" s="258">
        <v>6</v>
      </c>
      <c r="B39" s="189">
        <v>220</v>
      </c>
      <c r="C39" s="225" t="s">
        <v>195</v>
      </c>
      <c r="D39" s="348">
        <v>39499</v>
      </c>
      <c r="E39" s="329">
        <v>31</v>
      </c>
      <c r="F39" s="329"/>
      <c r="G39" s="481">
        <v>31</v>
      </c>
      <c r="H39" s="539"/>
      <c r="I39" s="542"/>
      <c r="J39" s="65"/>
      <c r="K39" s="545"/>
      <c r="L39" s="548"/>
    </row>
    <row r="40" spans="1:15" ht="18" customHeight="1" x14ac:dyDescent="0.25">
      <c r="A40" s="258">
        <v>7</v>
      </c>
      <c r="B40" s="189">
        <v>401</v>
      </c>
      <c r="C40" s="225" t="s">
        <v>196</v>
      </c>
      <c r="D40" s="348">
        <v>39963</v>
      </c>
      <c r="E40" s="329">
        <v>28.36</v>
      </c>
      <c r="F40" s="329"/>
      <c r="G40" s="481">
        <v>28.36</v>
      </c>
      <c r="H40" s="539"/>
      <c r="I40" s="542"/>
      <c r="J40" s="65"/>
      <c r="K40" s="545"/>
      <c r="L40" s="548"/>
    </row>
    <row r="41" spans="1:15" ht="18" customHeight="1" thickBot="1" x14ac:dyDescent="0.3">
      <c r="A41" s="259">
        <v>8</v>
      </c>
      <c r="B41" s="260">
        <v>242</v>
      </c>
      <c r="C41" s="271" t="s">
        <v>197</v>
      </c>
      <c r="D41" s="414">
        <v>39959</v>
      </c>
      <c r="E41" s="336">
        <v>25</v>
      </c>
      <c r="F41" s="336"/>
      <c r="G41" s="483">
        <v>25</v>
      </c>
      <c r="H41" s="540"/>
      <c r="I41" s="543"/>
      <c r="J41" s="66"/>
      <c r="K41" s="546"/>
      <c r="L41" s="549"/>
    </row>
    <row r="42" spans="1:15" s="192" customFormat="1" ht="16.95" customHeight="1" thickBot="1" x14ac:dyDescent="0.3">
      <c r="A42" s="136"/>
      <c r="B42" s="101" t="s">
        <v>123</v>
      </c>
      <c r="C42" s="198" t="s">
        <v>104</v>
      </c>
      <c r="D42" s="92"/>
      <c r="E42" s="49"/>
      <c r="F42" s="49"/>
      <c r="G42" s="49"/>
      <c r="H42" s="49"/>
      <c r="I42" s="49"/>
      <c r="J42" s="114"/>
      <c r="K42" s="114"/>
      <c r="L42" s="137"/>
      <c r="M42" s="191"/>
      <c r="N42" s="22"/>
    </row>
    <row r="43" spans="1:15" s="192" customFormat="1" ht="18" x14ac:dyDescent="0.3">
      <c r="A43" s="261">
        <v>1</v>
      </c>
      <c r="B43" s="262">
        <v>310</v>
      </c>
      <c r="C43" s="236" t="s">
        <v>198</v>
      </c>
      <c r="D43" s="410">
        <v>39429</v>
      </c>
      <c r="E43" s="328">
        <v>154</v>
      </c>
      <c r="F43" s="328">
        <v>3</v>
      </c>
      <c r="G43" s="334">
        <v>157</v>
      </c>
      <c r="H43" s="538"/>
      <c r="I43" s="541">
        <f>SUM(G43:G50)+H43-(MAX(G43:G50))</f>
        <v>542.77</v>
      </c>
      <c r="J43" s="64"/>
      <c r="K43" s="544"/>
      <c r="L43" s="547"/>
      <c r="M43" s="191"/>
      <c r="N43" s="22"/>
    </row>
    <row r="44" spans="1:15" s="192" customFormat="1" ht="18" x14ac:dyDescent="0.3">
      <c r="A44" s="258">
        <v>2</v>
      </c>
      <c r="B44" s="226">
        <v>391</v>
      </c>
      <c r="C44" s="227" t="s">
        <v>199</v>
      </c>
      <c r="D44" s="345">
        <v>39686</v>
      </c>
      <c r="E44" s="329">
        <v>55.6</v>
      </c>
      <c r="F44" s="329"/>
      <c r="G44" s="481">
        <v>55.6</v>
      </c>
      <c r="H44" s="539"/>
      <c r="I44" s="542"/>
      <c r="J44" s="65"/>
      <c r="K44" s="545"/>
      <c r="L44" s="548"/>
      <c r="M44" s="191"/>
      <c r="N44" s="22"/>
    </row>
    <row r="45" spans="1:15" s="192" customFormat="1" ht="18" x14ac:dyDescent="0.3">
      <c r="A45" s="258">
        <v>3</v>
      </c>
      <c r="B45" s="226">
        <v>345</v>
      </c>
      <c r="C45" s="227" t="s">
        <v>200</v>
      </c>
      <c r="D45" s="345">
        <v>39494</v>
      </c>
      <c r="E45" s="329">
        <v>47.31</v>
      </c>
      <c r="F45" s="329"/>
      <c r="G45" s="329">
        <v>47.31</v>
      </c>
      <c r="H45" s="539"/>
      <c r="I45" s="542"/>
      <c r="J45" s="65"/>
      <c r="K45" s="545"/>
      <c r="L45" s="548"/>
      <c r="M45" s="191"/>
      <c r="N45" s="22"/>
    </row>
    <row r="46" spans="1:15" s="192" customFormat="1" ht="18" x14ac:dyDescent="0.3">
      <c r="A46" s="258">
        <v>4</v>
      </c>
      <c r="B46" s="226">
        <v>304</v>
      </c>
      <c r="C46" s="227" t="s">
        <v>201</v>
      </c>
      <c r="D46" s="345">
        <v>39727</v>
      </c>
      <c r="E46" s="329">
        <v>57.41</v>
      </c>
      <c r="F46" s="329"/>
      <c r="G46" s="329">
        <v>57.41</v>
      </c>
      <c r="H46" s="539"/>
      <c r="I46" s="542"/>
      <c r="J46" s="65"/>
      <c r="K46" s="545"/>
      <c r="L46" s="548"/>
      <c r="M46" s="191"/>
      <c r="N46" s="22"/>
    </row>
    <row r="47" spans="1:15" s="192" customFormat="1" ht="18" x14ac:dyDescent="0.3">
      <c r="A47" s="258">
        <v>5</v>
      </c>
      <c r="B47" s="226">
        <v>23</v>
      </c>
      <c r="C47" s="227" t="s">
        <v>202</v>
      </c>
      <c r="D47" s="345">
        <v>39854</v>
      </c>
      <c r="E47" s="329">
        <v>55.77</v>
      </c>
      <c r="F47" s="329"/>
      <c r="G47" s="481">
        <v>55.77</v>
      </c>
      <c r="H47" s="539"/>
      <c r="I47" s="542"/>
      <c r="J47" s="65"/>
      <c r="K47" s="545"/>
      <c r="L47" s="548"/>
      <c r="M47" s="191"/>
      <c r="N47" s="193">
        <f>G44+G45+G46+G47+G48+G49+G50</f>
        <v>542.77</v>
      </c>
      <c r="O47" s="149"/>
    </row>
    <row r="48" spans="1:15" s="192" customFormat="1" ht="18" x14ac:dyDescent="0.3">
      <c r="A48" s="258">
        <v>6</v>
      </c>
      <c r="B48" s="226">
        <v>29</v>
      </c>
      <c r="C48" s="227" t="s">
        <v>203</v>
      </c>
      <c r="D48" s="345">
        <v>39273</v>
      </c>
      <c r="E48" s="329">
        <v>146</v>
      </c>
      <c r="F48" s="329">
        <v>3</v>
      </c>
      <c r="G48" s="329">
        <v>149</v>
      </c>
      <c r="H48" s="539"/>
      <c r="I48" s="542"/>
      <c r="J48" s="65"/>
      <c r="K48" s="545"/>
      <c r="L48" s="548"/>
      <c r="M48" s="191"/>
      <c r="N48" s="22"/>
    </row>
    <row r="49" spans="1:16" s="192" customFormat="1" ht="18" x14ac:dyDescent="0.3">
      <c r="A49" s="258">
        <v>7</v>
      </c>
      <c r="B49" s="226">
        <v>296</v>
      </c>
      <c r="C49" s="227" t="s">
        <v>204</v>
      </c>
      <c r="D49" s="345">
        <v>39528</v>
      </c>
      <c r="E49" s="329">
        <v>88.99</v>
      </c>
      <c r="F49" s="329">
        <v>3</v>
      </c>
      <c r="G49" s="329">
        <v>91.99</v>
      </c>
      <c r="H49" s="539"/>
      <c r="I49" s="542"/>
      <c r="J49" s="65"/>
      <c r="K49" s="545"/>
      <c r="L49" s="548"/>
      <c r="M49" s="191"/>
      <c r="N49" s="22"/>
    </row>
    <row r="50" spans="1:16" s="192" customFormat="1" ht="18.600000000000001" thickBot="1" x14ac:dyDescent="0.35">
      <c r="A50" s="259">
        <v>8</v>
      </c>
      <c r="B50" s="263">
        <v>25</v>
      </c>
      <c r="C50" s="264" t="s">
        <v>205</v>
      </c>
      <c r="D50" s="412">
        <v>39343</v>
      </c>
      <c r="E50" s="330">
        <v>79.69</v>
      </c>
      <c r="F50" s="330">
        <v>6</v>
      </c>
      <c r="G50" s="336">
        <v>85.69</v>
      </c>
      <c r="H50" s="540"/>
      <c r="I50" s="543"/>
      <c r="J50" s="66"/>
      <c r="K50" s="546"/>
      <c r="L50" s="549"/>
      <c r="M50" s="191"/>
      <c r="N50" s="22"/>
    </row>
    <row r="51" spans="1:16" s="192" customFormat="1" ht="18.600000000000001" customHeight="1" thickBot="1" x14ac:dyDescent="0.35">
      <c r="A51" s="136"/>
      <c r="B51" s="101" t="s">
        <v>124</v>
      </c>
      <c r="C51" s="194" t="s">
        <v>105</v>
      </c>
      <c r="D51" s="92"/>
      <c r="E51" s="49"/>
      <c r="F51" s="49"/>
      <c r="G51" s="49"/>
      <c r="H51" s="49"/>
      <c r="I51" s="116"/>
      <c r="J51" s="116"/>
      <c r="K51" s="116"/>
      <c r="L51" s="138"/>
      <c r="M51" s="191"/>
      <c r="N51" s="22"/>
    </row>
    <row r="52" spans="1:16" s="192" customFormat="1" ht="18" x14ac:dyDescent="0.25">
      <c r="A52" s="261">
        <v>1</v>
      </c>
      <c r="B52" s="265">
        <v>27</v>
      </c>
      <c r="C52" s="415" t="s">
        <v>206</v>
      </c>
      <c r="D52" s="416">
        <v>39488</v>
      </c>
      <c r="E52" s="328">
        <v>34.299999999999997</v>
      </c>
      <c r="F52" s="328"/>
      <c r="G52" s="482">
        <v>34.299999999999997</v>
      </c>
      <c r="H52" s="538"/>
      <c r="I52" s="541">
        <f>SUM(G52:G59)+H52-(MAX(G52:G59))</f>
        <v>276.39</v>
      </c>
      <c r="J52" s="64"/>
      <c r="K52" s="544"/>
      <c r="L52" s="547"/>
      <c r="M52" s="191"/>
      <c r="N52" s="22"/>
    </row>
    <row r="53" spans="1:16" s="192" customFormat="1" ht="18" x14ac:dyDescent="0.25">
      <c r="A53" s="258">
        <v>2</v>
      </c>
      <c r="B53" s="189">
        <v>244</v>
      </c>
      <c r="C53" s="353" t="s">
        <v>207</v>
      </c>
      <c r="D53" s="354">
        <v>39540</v>
      </c>
      <c r="E53" s="329">
        <v>41.65</v>
      </c>
      <c r="F53" s="329"/>
      <c r="G53" s="481">
        <v>41.65</v>
      </c>
      <c r="H53" s="539"/>
      <c r="I53" s="542"/>
      <c r="J53" s="65"/>
      <c r="K53" s="545"/>
      <c r="L53" s="548"/>
      <c r="M53" s="191"/>
      <c r="N53" s="22"/>
    </row>
    <row r="54" spans="1:16" s="192" customFormat="1" ht="18" x14ac:dyDescent="0.25">
      <c r="A54" s="258">
        <v>3</v>
      </c>
      <c r="B54" s="189">
        <v>211</v>
      </c>
      <c r="C54" s="351" t="s">
        <v>208</v>
      </c>
      <c r="D54" s="354">
        <v>39687</v>
      </c>
      <c r="E54" s="329">
        <v>40.67</v>
      </c>
      <c r="F54" s="329">
        <v>3</v>
      </c>
      <c r="G54" s="329">
        <v>43.67</v>
      </c>
      <c r="H54" s="539"/>
      <c r="I54" s="542"/>
      <c r="J54" s="65"/>
      <c r="K54" s="545"/>
      <c r="L54" s="548"/>
      <c r="M54" s="191"/>
      <c r="N54" s="22"/>
    </row>
    <row r="55" spans="1:16" s="192" customFormat="1" ht="18" x14ac:dyDescent="0.25">
      <c r="A55" s="258">
        <v>4</v>
      </c>
      <c r="B55" s="189">
        <v>288</v>
      </c>
      <c r="C55" s="353" t="s">
        <v>209</v>
      </c>
      <c r="D55" s="354">
        <v>39673</v>
      </c>
      <c r="E55" s="329">
        <v>35.869999999999997</v>
      </c>
      <c r="F55" s="329"/>
      <c r="G55" s="481">
        <v>35.869999999999997</v>
      </c>
      <c r="H55" s="539"/>
      <c r="I55" s="542"/>
      <c r="J55" s="65"/>
      <c r="K55" s="545"/>
      <c r="L55" s="548"/>
      <c r="M55" s="191"/>
      <c r="N55" s="193">
        <f>G52+G53+G54+G55+G57+G58+G59</f>
        <v>276.39</v>
      </c>
      <c r="O55" s="149"/>
      <c r="P55" s="206"/>
    </row>
    <row r="56" spans="1:16" s="192" customFormat="1" ht="34.799999999999997" x14ac:dyDescent="0.25">
      <c r="A56" s="258">
        <v>5</v>
      </c>
      <c r="B56" s="189">
        <v>378</v>
      </c>
      <c r="C56" s="353" t="s">
        <v>210</v>
      </c>
      <c r="D56" s="354">
        <v>39732</v>
      </c>
      <c r="E56" s="329">
        <v>43.19</v>
      </c>
      <c r="F56" s="329">
        <v>3</v>
      </c>
      <c r="G56" s="329">
        <v>46.19</v>
      </c>
      <c r="H56" s="539"/>
      <c r="I56" s="542"/>
      <c r="J56" s="65"/>
      <c r="K56" s="545"/>
      <c r="L56" s="548"/>
      <c r="M56" s="191"/>
      <c r="N56" s="22"/>
    </row>
    <row r="57" spans="1:16" s="192" customFormat="1" ht="18" x14ac:dyDescent="0.25">
      <c r="A57" s="258">
        <v>6</v>
      </c>
      <c r="B57" s="189">
        <v>177</v>
      </c>
      <c r="C57" s="353" t="s">
        <v>211</v>
      </c>
      <c r="D57" s="354">
        <v>39742</v>
      </c>
      <c r="E57" s="329">
        <v>39.17</v>
      </c>
      <c r="F57" s="329"/>
      <c r="G57" s="481">
        <v>39.17</v>
      </c>
      <c r="H57" s="539"/>
      <c r="I57" s="542"/>
      <c r="J57" s="65"/>
      <c r="K57" s="545"/>
      <c r="L57" s="548"/>
      <c r="M57" s="191"/>
      <c r="N57" s="22"/>
    </row>
    <row r="58" spans="1:16" s="192" customFormat="1" ht="22.5" customHeight="1" x14ac:dyDescent="0.25">
      <c r="A58" s="258">
        <v>7</v>
      </c>
      <c r="B58" s="189">
        <v>62</v>
      </c>
      <c r="C58" s="351" t="s">
        <v>212</v>
      </c>
      <c r="D58" s="354">
        <v>39341</v>
      </c>
      <c r="E58" s="329">
        <v>45.29</v>
      </c>
      <c r="F58" s="329"/>
      <c r="G58" s="481">
        <v>45.29</v>
      </c>
      <c r="H58" s="539"/>
      <c r="I58" s="542"/>
      <c r="J58" s="65"/>
      <c r="K58" s="545"/>
      <c r="L58" s="548"/>
      <c r="M58" s="191"/>
      <c r="N58" s="22"/>
    </row>
    <row r="59" spans="1:16" s="192" customFormat="1" ht="18.600000000000001" customHeight="1" thickBot="1" x14ac:dyDescent="0.3">
      <c r="A59" s="259">
        <v>8</v>
      </c>
      <c r="B59" s="260">
        <v>126</v>
      </c>
      <c r="C59" s="417" t="s">
        <v>213</v>
      </c>
      <c r="D59" s="418">
        <v>39454</v>
      </c>
      <c r="E59" s="330">
        <v>30.44</v>
      </c>
      <c r="F59" s="330">
        <v>6</v>
      </c>
      <c r="G59" s="336">
        <v>36.44</v>
      </c>
      <c r="H59" s="540"/>
      <c r="I59" s="543"/>
      <c r="J59" s="66"/>
      <c r="K59" s="546"/>
      <c r="L59" s="549"/>
      <c r="M59" s="191"/>
      <c r="N59" s="22"/>
    </row>
    <row r="60" spans="1:16" s="192" customFormat="1" ht="17.399999999999999" customHeight="1" thickBot="1" x14ac:dyDescent="0.3">
      <c r="A60" s="136"/>
      <c r="B60" s="101" t="s">
        <v>125</v>
      </c>
      <c r="C60" s="233" t="s">
        <v>106</v>
      </c>
      <c r="D60" s="92"/>
      <c r="E60" s="49"/>
      <c r="F60" s="49"/>
      <c r="G60" s="49"/>
      <c r="H60" s="49"/>
      <c r="I60" s="49"/>
      <c r="J60" s="114"/>
      <c r="K60" s="114"/>
      <c r="L60" s="137"/>
      <c r="M60" s="191"/>
      <c r="N60" s="22"/>
    </row>
    <row r="61" spans="1:16" s="192" customFormat="1" ht="18" x14ac:dyDescent="0.25">
      <c r="A61" s="261">
        <v>1</v>
      </c>
      <c r="B61" s="262">
        <v>420</v>
      </c>
      <c r="C61" s="419" t="s">
        <v>214</v>
      </c>
      <c r="D61" s="420">
        <v>39489</v>
      </c>
      <c r="E61" s="328">
        <v>42.83</v>
      </c>
      <c r="F61" s="328"/>
      <c r="G61" s="482">
        <v>42.83</v>
      </c>
      <c r="H61" s="555"/>
      <c r="I61" s="541">
        <f>SUM(G61:G68)+H61-(MAX(G61:G68))</f>
        <v>331.35</v>
      </c>
      <c r="J61" s="64"/>
      <c r="K61" s="544"/>
      <c r="L61" s="547"/>
      <c r="M61" s="191"/>
      <c r="N61" s="22"/>
    </row>
    <row r="62" spans="1:16" s="192" customFormat="1" ht="18" x14ac:dyDescent="0.25">
      <c r="A62" s="258">
        <v>2</v>
      </c>
      <c r="B62" s="226">
        <v>451</v>
      </c>
      <c r="C62" s="355" t="s">
        <v>215</v>
      </c>
      <c r="D62" s="356">
        <v>39668</v>
      </c>
      <c r="E62" s="329">
        <v>60</v>
      </c>
      <c r="F62" s="329">
        <v>3</v>
      </c>
      <c r="G62" s="329">
        <v>63</v>
      </c>
      <c r="H62" s="556"/>
      <c r="I62" s="542"/>
      <c r="J62" s="65"/>
      <c r="K62" s="545"/>
      <c r="L62" s="548"/>
      <c r="M62" s="191"/>
      <c r="N62" s="22"/>
    </row>
    <row r="63" spans="1:16" s="192" customFormat="1" ht="18" x14ac:dyDescent="0.25">
      <c r="A63" s="258">
        <v>3</v>
      </c>
      <c r="B63" s="226">
        <v>474</v>
      </c>
      <c r="C63" s="355" t="s">
        <v>216</v>
      </c>
      <c r="D63" s="356">
        <v>39791</v>
      </c>
      <c r="E63" s="329">
        <v>48.01</v>
      </c>
      <c r="F63" s="329"/>
      <c r="G63" s="481">
        <v>48.01</v>
      </c>
      <c r="H63" s="556"/>
      <c r="I63" s="542"/>
      <c r="J63" s="65"/>
      <c r="K63" s="545"/>
      <c r="L63" s="548"/>
      <c r="M63" s="191"/>
      <c r="N63" s="22"/>
    </row>
    <row r="64" spans="1:16" s="192" customFormat="1" ht="18" x14ac:dyDescent="0.25">
      <c r="A64" s="258">
        <v>4</v>
      </c>
      <c r="B64" s="226">
        <v>411</v>
      </c>
      <c r="C64" s="355" t="s">
        <v>217</v>
      </c>
      <c r="D64" s="356">
        <v>39617</v>
      </c>
      <c r="E64" s="329">
        <v>46.75</v>
      </c>
      <c r="F64" s="329">
        <v>3</v>
      </c>
      <c r="G64" s="329">
        <v>49.75</v>
      </c>
      <c r="H64" s="556"/>
      <c r="I64" s="542"/>
      <c r="J64" s="65"/>
      <c r="K64" s="545"/>
      <c r="L64" s="548"/>
      <c r="M64" s="191"/>
      <c r="N64" s="22"/>
    </row>
    <row r="65" spans="1:15" s="192" customFormat="1" ht="18" x14ac:dyDescent="0.25">
      <c r="A65" s="258">
        <v>5</v>
      </c>
      <c r="B65" s="357">
        <v>419</v>
      </c>
      <c r="C65" s="355" t="s">
        <v>218</v>
      </c>
      <c r="D65" s="356">
        <v>39725</v>
      </c>
      <c r="E65" s="329">
        <v>47.2</v>
      </c>
      <c r="F65" s="329"/>
      <c r="G65" s="481">
        <v>47.2</v>
      </c>
      <c r="H65" s="556"/>
      <c r="I65" s="542"/>
      <c r="J65" s="65"/>
      <c r="K65" s="545"/>
      <c r="L65" s="548"/>
      <c r="M65" s="191"/>
      <c r="N65" s="193">
        <f>G61+G63+G64+G65+G66+G67+G68</f>
        <v>331.35</v>
      </c>
      <c r="O65" s="149"/>
    </row>
    <row r="66" spans="1:15" s="192" customFormat="1" ht="18" x14ac:dyDescent="0.25">
      <c r="A66" s="258">
        <v>6</v>
      </c>
      <c r="B66" s="32">
        <v>285</v>
      </c>
      <c r="C66" s="355" t="s">
        <v>219</v>
      </c>
      <c r="D66" s="358">
        <v>39703</v>
      </c>
      <c r="E66" s="329">
        <v>47.89</v>
      </c>
      <c r="F66" s="329"/>
      <c r="G66" s="481">
        <v>47.89</v>
      </c>
      <c r="H66" s="556"/>
      <c r="I66" s="542"/>
      <c r="J66" s="65"/>
      <c r="K66" s="545"/>
      <c r="L66" s="548"/>
      <c r="M66" s="191"/>
      <c r="N66" s="22"/>
    </row>
    <row r="67" spans="1:15" s="192" customFormat="1" ht="18" x14ac:dyDescent="0.25">
      <c r="A67" s="258">
        <v>7</v>
      </c>
      <c r="B67" s="226">
        <v>186</v>
      </c>
      <c r="C67" s="355" t="s">
        <v>220</v>
      </c>
      <c r="D67" s="356">
        <v>39701</v>
      </c>
      <c r="E67" s="329">
        <v>34.82</v>
      </c>
      <c r="F67" s="329"/>
      <c r="G67" s="481">
        <v>34.82</v>
      </c>
      <c r="H67" s="556"/>
      <c r="I67" s="542"/>
      <c r="J67" s="65"/>
      <c r="K67" s="545"/>
      <c r="L67" s="548"/>
      <c r="M67" s="191"/>
      <c r="N67" s="22"/>
    </row>
    <row r="68" spans="1:15" s="192" customFormat="1" ht="18.600000000000001" thickBot="1" x14ac:dyDescent="0.3">
      <c r="A68" s="259">
        <v>8</v>
      </c>
      <c r="B68" s="263">
        <v>278</v>
      </c>
      <c r="C68" s="421" t="s">
        <v>221</v>
      </c>
      <c r="D68" s="422">
        <v>39439</v>
      </c>
      <c r="E68" s="330">
        <v>55.85</v>
      </c>
      <c r="F68" s="330">
        <v>5</v>
      </c>
      <c r="G68" s="336">
        <v>60.85</v>
      </c>
      <c r="H68" s="557"/>
      <c r="I68" s="543"/>
      <c r="J68" s="66"/>
      <c r="K68" s="546"/>
      <c r="L68" s="549"/>
      <c r="M68" s="191"/>
      <c r="N68" s="22"/>
    </row>
    <row r="69" spans="1:15" s="192" customFormat="1" ht="18" customHeight="1" thickBot="1" x14ac:dyDescent="0.3">
      <c r="A69" s="136"/>
      <c r="B69" s="101" t="s">
        <v>126</v>
      </c>
      <c r="C69" s="233" t="s">
        <v>107</v>
      </c>
      <c r="D69" s="92"/>
      <c r="E69" s="49"/>
      <c r="F69" s="49"/>
      <c r="G69" s="49"/>
      <c r="H69" s="49"/>
      <c r="I69" s="49"/>
      <c r="J69" s="114"/>
      <c r="K69" s="114"/>
      <c r="L69" s="137"/>
      <c r="M69" s="191"/>
      <c r="N69" s="22"/>
    </row>
    <row r="70" spans="1:15" s="192" customFormat="1" ht="18" x14ac:dyDescent="0.25">
      <c r="A70" s="261">
        <v>1</v>
      </c>
      <c r="B70" s="265">
        <v>207</v>
      </c>
      <c r="C70" s="274" t="s">
        <v>222</v>
      </c>
      <c r="D70" s="423">
        <v>39450</v>
      </c>
      <c r="E70" s="328">
        <v>30.31</v>
      </c>
      <c r="F70" s="328"/>
      <c r="G70" s="482">
        <v>30.31</v>
      </c>
      <c r="H70" s="538"/>
      <c r="I70" s="541">
        <f>SUM(G70:G77)+H70-(MAX(G70:G77))</f>
        <v>319.11999999999995</v>
      </c>
      <c r="J70" s="64"/>
      <c r="K70" s="544">
        <v>3.5069444444444445E-3</v>
      </c>
      <c r="L70" s="547"/>
      <c r="M70" s="191"/>
      <c r="N70" s="22"/>
    </row>
    <row r="71" spans="1:15" s="192" customFormat="1" ht="18" x14ac:dyDescent="0.25">
      <c r="A71" s="258">
        <v>2</v>
      </c>
      <c r="B71" s="189">
        <v>342</v>
      </c>
      <c r="C71" s="232" t="s">
        <v>223</v>
      </c>
      <c r="D71" s="359">
        <v>39721</v>
      </c>
      <c r="E71" s="329">
        <v>39.71</v>
      </c>
      <c r="F71" s="329"/>
      <c r="G71" s="481">
        <v>39.71</v>
      </c>
      <c r="H71" s="539"/>
      <c r="I71" s="542"/>
      <c r="J71" s="65"/>
      <c r="K71" s="545"/>
      <c r="L71" s="548"/>
      <c r="M71" s="191"/>
      <c r="N71" s="22"/>
    </row>
    <row r="72" spans="1:15" s="192" customFormat="1" ht="18" x14ac:dyDescent="0.25">
      <c r="A72" s="258">
        <v>3</v>
      </c>
      <c r="B72" s="189">
        <v>461</v>
      </c>
      <c r="C72" s="232" t="s">
        <v>224</v>
      </c>
      <c r="D72" s="359">
        <v>39888</v>
      </c>
      <c r="E72" s="329">
        <v>49.6</v>
      </c>
      <c r="F72" s="329"/>
      <c r="G72" s="481">
        <v>49.6</v>
      </c>
      <c r="H72" s="539"/>
      <c r="I72" s="542"/>
      <c r="J72" s="65"/>
      <c r="K72" s="545"/>
      <c r="L72" s="548"/>
      <c r="M72" s="191"/>
      <c r="N72" s="22"/>
    </row>
    <row r="73" spans="1:15" s="192" customFormat="1" ht="18" x14ac:dyDescent="0.25">
      <c r="A73" s="258">
        <v>4</v>
      </c>
      <c r="B73" s="189">
        <v>217</v>
      </c>
      <c r="C73" s="232" t="s">
        <v>225</v>
      </c>
      <c r="D73" s="359">
        <v>39946</v>
      </c>
      <c r="E73" s="329">
        <v>43.28</v>
      </c>
      <c r="F73" s="329"/>
      <c r="G73" s="481">
        <v>43.28</v>
      </c>
      <c r="H73" s="539"/>
      <c r="I73" s="542"/>
      <c r="J73" s="65"/>
      <c r="K73" s="545"/>
      <c r="L73" s="548"/>
      <c r="M73" s="191"/>
      <c r="N73" s="193">
        <f>G70+G71+G72+G73+G75+G76+G77</f>
        <v>319.12</v>
      </c>
      <c r="O73" s="149"/>
    </row>
    <row r="74" spans="1:15" s="192" customFormat="1" ht="18" x14ac:dyDescent="0.25">
      <c r="A74" s="258">
        <v>5</v>
      </c>
      <c r="B74" s="189">
        <v>372</v>
      </c>
      <c r="C74" s="232" t="s">
        <v>226</v>
      </c>
      <c r="D74" s="359">
        <v>39964</v>
      </c>
      <c r="E74" s="329">
        <v>68</v>
      </c>
      <c r="F74" s="329">
        <v>3</v>
      </c>
      <c r="G74" s="329">
        <v>71</v>
      </c>
      <c r="H74" s="539"/>
      <c r="I74" s="542"/>
      <c r="J74" s="65"/>
      <c r="K74" s="545"/>
      <c r="L74" s="548"/>
      <c r="M74" s="191"/>
      <c r="N74" s="22"/>
    </row>
    <row r="75" spans="1:15" s="192" customFormat="1" ht="18" x14ac:dyDescent="0.25">
      <c r="A75" s="258">
        <v>6</v>
      </c>
      <c r="B75" s="189">
        <v>403</v>
      </c>
      <c r="C75" s="232" t="s">
        <v>227</v>
      </c>
      <c r="D75" s="359">
        <v>39952</v>
      </c>
      <c r="E75" s="329">
        <v>63</v>
      </c>
      <c r="F75" s="329">
        <v>5</v>
      </c>
      <c r="G75" s="329">
        <v>68</v>
      </c>
      <c r="H75" s="539"/>
      <c r="I75" s="542"/>
      <c r="J75" s="65"/>
      <c r="K75" s="545"/>
      <c r="L75" s="548"/>
      <c r="M75" s="191"/>
      <c r="N75" s="22"/>
    </row>
    <row r="76" spans="1:15" s="192" customFormat="1" ht="18" x14ac:dyDescent="0.3">
      <c r="A76" s="258">
        <v>7</v>
      </c>
      <c r="B76" s="189">
        <v>435</v>
      </c>
      <c r="C76" s="232" t="s">
        <v>228</v>
      </c>
      <c r="D76" s="359">
        <v>40134</v>
      </c>
      <c r="E76" s="329">
        <v>41.16</v>
      </c>
      <c r="F76" s="329">
        <v>5</v>
      </c>
      <c r="G76" s="329">
        <v>46.16</v>
      </c>
      <c r="H76" s="539"/>
      <c r="I76" s="542"/>
      <c r="J76" s="65"/>
      <c r="K76" s="545"/>
      <c r="L76" s="548"/>
      <c r="M76" s="191"/>
      <c r="N76" s="22"/>
      <c r="O76" s="196"/>
    </row>
    <row r="77" spans="1:15" s="192" customFormat="1" ht="18.600000000000001" thickBot="1" x14ac:dyDescent="0.3">
      <c r="A77" s="259">
        <v>8</v>
      </c>
      <c r="B77" s="260">
        <v>438</v>
      </c>
      <c r="C77" s="275" t="s">
        <v>229</v>
      </c>
      <c r="D77" s="424">
        <v>40173</v>
      </c>
      <c r="E77" s="330">
        <v>39.06</v>
      </c>
      <c r="F77" s="330">
        <v>3</v>
      </c>
      <c r="G77" s="336">
        <v>42.06</v>
      </c>
      <c r="H77" s="540"/>
      <c r="I77" s="543"/>
      <c r="J77" s="66"/>
      <c r="K77" s="546"/>
      <c r="L77" s="549"/>
      <c r="M77" s="191"/>
      <c r="N77" s="22"/>
    </row>
    <row r="78" spans="1:15" s="192" customFormat="1" ht="16.95" customHeight="1" thickBot="1" x14ac:dyDescent="0.3">
      <c r="A78" s="136"/>
      <c r="B78" s="101" t="s">
        <v>127</v>
      </c>
      <c r="C78" s="198" t="s">
        <v>108</v>
      </c>
      <c r="D78" s="92"/>
      <c r="E78" s="49"/>
      <c r="F78" s="49"/>
      <c r="G78" s="49"/>
      <c r="H78" s="49"/>
      <c r="I78" s="49"/>
      <c r="J78" s="114"/>
      <c r="K78" s="114"/>
      <c r="L78" s="137"/>
      <c r="M78" s="191"/>
      <c r="N78" s="22"/>
    </row>
    <row r="79" spans="1:15" ht="18" x14ac:dyDescent="0.25">
      <c r="A79" s="261">
        <v>1</v>
      </c>
      <c r="B79" s="265">
        <v>42</v>
      </c>
      <c r="C79" s="425" t="s">
        <v>230</v>
      </c>
      <c r="D79" s="426">
        <v>40016</v>
      </c>
      <c r="E79" s="328">
        <v>188</v>
      </c>
      <c r="F79" s="328">
        <v>6</v>
      </c>
      <c r="G79" s="334">
        <v>194</v>
      </c>
      <c r="H79" s="538"/>
      <c r="I79" s="541">
        <f>SUM(G79:G86)+H79-(MAX(G79:G86))</f>
        <v>436.52</v>
      </c>
      <c r="J79" s="64"/>
      <c r="K79" s="544">
        <v>4.8148148148148152E-3</v>
      </c>
      <c r="L79" s="547"/>
    </row>
    <row r="80" spans="1:15" ht="18" x14ac:dyDescent="0.25">
      <c r="A80" s="258">
        <v>2</v>
      </c>
      <c r="B80" s="189">
        <v>325</v>
      </c>
      <c r="C80" s="360" t="s">
        <v>231</v>
      </c>
      <c r="D80" s="352">
        <v>39570</v>
      </c>
      <c r="E80" s="329">
        <v>75</v>
      </c>
      <c r="F80" s="329"/>
      <c r="G80" s="481">
        <v>75</v>
      </c>
      <c r="H80" s="539"/>
      <c r="I80" s="542"/>
      <c r="J80" s="65"/>
      <c r="K80" s="545"/>
      <c r="L80" s="548"/>
    </row>
    <row r="81" spans="1:18" ht="18" x14ac:dyDescent="0.25">
      <c r="A81" s="258">
        <v>3</v>
      </c>
      <c r="B81" s="189">
        <v>182</v>
      </c>
      <c r="C81" s="360" t="s">
        <v>232</v>
      </c>
      <c r="D81" s="352">
        <v>39937</v>
      </c>
      <c r="E81" s="329">
        <v>50.46</v>
      </c>
      <c r="F81" s="329"/>
      <c r="G81" s="481">
        <v>50.46</v>
      </c>
      <c r="H81" s="539"/>
      <c r="I81" s="542"/>
      <c r="J81" s="65"/>
      <c r="K81" s="545"/>
      <c r="L81" s="548"/>
    </row>
    <row r="82" spans="1:18" ht="18" x14ac:dyDescent="0.25">
      <c r="A82" s="258">
        <v>4</v>
      </c>
      <c r="B82" s="189">
        <v>277</v>
      </c>
      <c r="C82" s="360" t="s">
        <v>233</v>
      </c>
      <c r="D82" s="352">
        <v>39762</v>
      </c>
      <c r="E82" s="329">
        <v>49.13</v>
      </c>
      <c r="F82" s="329">
        <v>5</v>
      </c>
      <c r="G82" s="329">
        <v>54.13</v>
      </c>
      <c r="H82" s="539"/>
      <c r="I82" s="542"/>
      <c r="J82" s="65"/>
      <c r="K82" s="545"/>
      <c r="L82" s="548"/>
    </row>
    <row r="83" spans="1:18" ht="18" x14ac:dyDescent="0.25">
      <c r="A83" s="258">
        <v>5</v>
      </c>
      <c r="B83" s="189">
        <v>44</v>
      </c>
      <c r="C83" s="360" t="s">
        <v>234</v>
      </c>
      <c r="D83" s="352">
        <v>39812</v>
      </c>
      <c r="E83" s="329">
        <v>43</v>
      </c>
      <c r="F83" s="329">
        <v>11</v>
      </c>
      <c r="G83" s="329">
        <v>54</v>
      </c>
      <c r="H83" s="539"/>
      <c r="I83" s="542"/>
      <c r="J83" s="65"/>
      <c r="K83" s="545"/>
      <c r="L83" s="548"/>
      <c r="N83" s="126">
        <f>G80+G81+G82+G83+G84+G85+G86</f>
        <v>436.52</v>
      </c>
      <c r="O83" s="149"/>
      <c r="R83" s="149">
        <f>G79+G80+G81+G82+G83+G85+G86</f>
        <v>578.52</v>
      </c>
    </row>
    <row r="84" spans="1:18" ht="18" x14ac:dyDescent="0.25">
      <c r="A84" s="258">
        <v>6</v>
      </c>
      <c r="B84" s="189">
        <v>46</v>
      </c>
      <c r="C84" s="360" t="s">
        <v>235</v>
      </c>
      <c r="D84" s="352">
        <v>39819</v>
      </c>
      <c r="E84" s="329">
        <v>52</v>
      </c>
      <c r="F84" s="329"/>
      <c r="G84" s="481">
        <v>52</v>
      </c>
      <c r="H84" s="539"/>
      <c r="I84" s="542"/>
      <c r="J84" s="65"/>
      <c r="K84" s="545"/>
      <c r="L84" s="548"/>
    </row>
    <row r="85" spans="1:18" ht="18" x14ac:dyDescent="0.25">
      <c r="A85" s="258">
        <v>7</v>
      </c>
      <c r="B85" s="189">
        <v>131</v>
      </c>
      <c r="C85" s="360" t="s">
        <v>236</v>
      </c>
      <c r="D85" s="352">
        <v>39716</v>
      </c>
      <c r="E85" s="329">
        <v>49.4</v>
      </c>
      <c r="F85" s="329">
        <v>3</v>
      </c>
      <c r="G85" s="329">
        <v>52.4</v>
      </c>
      <c r="H85" s="539"/>
      <c r="I85" s="542"/>
      <c r="J85" s="65"/>
      <c r="K85" s="545"/>
      <c r="L85" s="548"/>
    </row>
    <row r="86" spans="1:18" ht="18.600000000000001" thickBot="1" x14ac:dyDescent="0.3">
      <c r="A86" s="259">
        <v>8</v>
      </c>
      <c r="B86" s="260">
        <v>215</v>
      </c>
      <c r="C86" s="427" t="s">
        <v>237</v>
      </c>
      <c r="D86" s="418">
        <v>40003</v>
      </c>
      <c r="E86" s="330">
        <v>82.53</v>
      </c>
      <c r="F86" s="330">
        <v>16</v>
      </c>
      <c r="G86" s="336">
        <v>98.53</v>
      </c>
      <c r="H86" s="540"/>
      <c r="I86" s="543"/>
      <c r="J86" s="66"/>
      <c r="K86" s="546"/>
      <c r="L86" s="549"/>
    </row>
    <row r="87" spans="1:18" ht="18.600000000000001" customHeight="1" thickBot="1" x14ac:dyDescent="0.3">
      <c r="A87" s="136"/>
      <c r="B87" s="101" t="s">
        <v>128</v>
      </c>
      <c r="C87" s="198" t="s">
        <v>238</v>
      </c>
      <c r="D87" s="92"/>
      <c r="E87" s="49"/>
      <c r="F87" s="49"/>
      <c r="G87" s="49"/>
      <c r="H87" s="49"/>
      <c r="I87" s="49"/>
      <c r="J87" s="114"/>
      <c r="K87" s="114"/>
      <c r="L87" s="137"/>
    </row>
    <row r="88" spans="1:18" ht="18" x14ac:dyDescent="0.25">
      <c r="A88" s="261">
        <v>1</v>
      </c>
      <c r="B88" s="265">
        <v>22</v>
      </c>
      <c r="C88" s="428" t="s">
        <v>239</v>
      </c>
      <c r="D88" s="416">
        <v>40059</v>
      </c>
      <c r="E88" s="328">
        <v>70</v>
      </c>
      <c r="F88" s="328">
        <v>8</v>
      </c>
      <c r="G88" s="334">
        <v>78</v>
      </c>
      <c r="H88" s="538"/>
      <c r="I88" s="541">
        <f>SUM(G88:G95)+H88-(MAX(G88:G95))</f>
        <v>794.09999999999991</v>
      </c>
      <c r="J88" s="64"/>
      <c r="K88" s="544">
        <v>2.9861111111111113E-3</v>
      </c>
      <c r="L88" s="576"/>
    </row>
    <row r="89" spans="1:18" ht="18" x14ac:dyDescent="0.25">
      <c r="A89" s="258">
        <v>2</v>
      </c>
      <c r="B89" s="189">
        <v>81</v>
      </c>
      <c r="C89" s="353" t="s">
        <v>240</v>
      </c>
      <c r="D89" s="352">
        <v>39983</v>
      </c>
      <c r="E89" s="329">
        <v>90</v>
      </c>
      <c r="F89" s="329"/>
      <c r="G89" s="481">
        <v>90</v>
      </c>
      <c r="H89" s="539"/>
      <c r="I89" s="542"/>
      <c r="J89" s="65"/>
      <c r="K89" s="545"/>
      <c r="L89" s="577"/>
    </row>
    <row r="90" spans="1:18" ht="18" x14ac:dyDescent="0.25">
      <c r="A90" s="258">
        <v>3</v>
      </c>
      <c r="B90" s="189">
        <v>117</v>
      </c>
      <c r="C90" s="353" t="s">
        <v>241</v>
      </c>
      <c r="D90" s="352">
        <v>40058</v>
      </c>
      <c r="E90" s="329">
        <v>79.64</v>
      </c>
      <c r="F90" s="329">
        <v>3</v>
      </c>
      <c r="G90" s="329">
        <v>82.64</v>
      </c>
      <c r="H90" s="539"/>
      <c r="I90" s="542"/>
      <c r="J90" s="65"/>
      <c r="K90" s="545"/>
      <c r="L90" s="577"/>
    </row>
    <row r="91" spans="1:18" ht="18" x14ac:dyDescent="0.25">
      <c r="A91" s="258">
        <v>4</v>
      </c>
      <c r="B91" s="189">
        <v>351</v>
      </c>
      <c r="C91" s="353" t="s">
        <v>242</v>
      </c>
      <c r="D91" s="352">
        <v>39969</v>
      </c>
      <c r="E91" s="329">
        <v>59.81</v>
      </c>
      <c r="F91" s="329"/>
      <c r="G91" s="481">
        <v>59.81</v>
      </c>
      <c r="H91" s="539"/>
      <c r="I91" s="542"/>
      <c r="J91" s="65"/>
      <c r="K91" s="545"/>
      <c r="L91" s="577"/>
    </row>
    <row r="92" spans="1:18" ht="18" x14ac:dyDescent="0.25">
      <c r="A92" s="258">
        <v>5</v>
      </c>
      <c r="B92" s="189">
        <v>226</v>
      </c>
      <c r="C92" s="353" t="s">
        <v>243</v>
      </c>
      <c r="D92" s="352">
        <v>40224</v>
      </c>
      <c r="E92" s="329">
        <v>78</v>
      </c>
      <c r="F92" s="329">
        <v>3</v>
      </c>
      <c r="G92" s="329">
        <v>81</v>
      </c>
      <c r="H92" s="539"/>
      <c r="I92" s="542"/>
      <c r="J92" s="65"/>
      <c r="K92" s="545"/>
      <c r="L92" s="577"/>
      <c r="N92" s="126">
        <f>G88+G89+G90+G91+G92+G93+G94</f>
        <v>794.1</v>
      </c>
      <c r="O92" s="149"/>
    </row>
    <row r="93" spans="1:18" ht="18" x14ac:dyDescent="0.25">
      <c r="A93" s="258">
        <v>6</v>
      </c>
      <c r="B93" s="189">
        <v>280</v>
      </c>
      <c r="C93" s="353" t="s">
        <v>244</v>
      </c>
      <c r="D93" s="352">
        <v>39877</v>
      </c>
      <c r="E93" s="329">
        <v>233</v>
      </c>
      <c r="F93" s="329">
        <v>5</v>
      </c>
      <c r="G93" s="329">
        <v>238</v>
      </c>
      <c r="H93" s="539"/>
      <c r="I93" s="542"/>
      <c r="J93" s="65"/>
      <c r="K93" s="545"/>
      <c r="L93" s="577"/>
    </row>
    <row r="94" spans="1:18" ht="18" x14ac:dyDescent="0.25">
      <c r="A94" s="258">
        <v>7</v>
      </c>
      <c r="B94" s="189">
        <v>36</v>
      </c>
      <c r="C94" s="353" t="s">
        <v>245</v>
      </c>
      <c r="D94" s="352">
        <v>39977</v>
      </c>
      <c r="E94" s="329">
        <v>144.65</v>
      </c>
      <c r="F94" s="329">
        <v>18</v>
      </c>
      <c r="G94" s="329">
        <v>164.65</v>
      </c>
      <c r="H94" s="539"/>
      <c r="I94" s="542"/>
      <c r="J94" s="65"/>
      <c r="K94" s="545"/>
      <c r="L94" s="577"/>
    </row>
    <row r="95" spans="1:18" ht="18.600000000000001" thickBot="1" x14ac:dyDescent="0.3">
      <c r="A95" s="259">
        <v>8</v>
      </c>
      <c r="B95" s="80">
        <v>10</v>
      </c>
      <c r="C95" s="269" t="s">
        <v>246</v>
      </c>
      <c r="D95" s="429">
        <v>40235</v>
      </c>
      <c r="E95" s="330" t="s">
        <v>463</v>
      </c>
      <c r="F95" s="330"/>
      <c r="G95" s="336">
        <v>500</v>
      </c>
      <c r="H95" s="540"/>
      <c r="I95" s="543"/>
      <c r="J95" s="66"/>
      <c r="K95" s="546"/>
      <c r="L95" s="578"/>
    </row>
    <row r="96" spans="1:18" ht="17.399999999999999" customHeight="1" thickBot="1" x14ac:dyDescent="0.3">
      <c r="A96" s="136"/>
      <c r="B96" s="101" t="s">
        <v>129</v>
      </c>
      <c r="C96" s="198" t="s">
        <v>109</v>
      </c>
      <c r="D96" s="92"/>
      <c r="E96" s="49"/>
      <c r="F96" s="49"/>
      <c r="G96" s="49"/>
      <c r="H96" s="49"/>
      <c r="I96" s="49"/>
      <c r="J96" s="114"/>
      <c r="K96" s="114"/>
      <c r="L96" s="137"/>
    </row>
    <row r="97" spans="1:15" ht="18" x14ac:dyDescent="0.25">
      <c r="A97" s="261">
        <v>1</v>
      </c>
      <c r="B97" s="262">
        <v>79</v>
      </c>
      <c r="C97" s="272" t="s">
        <v>247</v>
      </c>
      <c r="D97" s="410">
        <v>39870</v>
      </c>
      <c r="E97" s="328">
        <v>45.1</v>
      </c>
      <c r="F97" s="328"/>
      <c r="G97" s="482">
        <v>45.1</v>
      </c>
      <c r="H97" s="538"/>
      <c r="I97" s="541">
        <f>SUM(G97:G104)+H97-(MAX(G97:G104))</f>
        <v>461.56999999999994</v>
      </c>
      <c r="J97" s="64"/>
      <c r="K97" s="544">
        <v>3.5879629629629629E-3</v>
      </c>
      <c r="L97" s="547"/>
    </row>
    <row r="98" spans="1:15" ht="18" x14ac:dyDescent="0.25">
      <c r="A98" s="258">
        <v>2</v>
      </c>
      <c r="B98" s="226">
        <v>192</v>
      </c>
      <c r="C98" s="224" t="s">
        <v>248</v>
      </c>
      <c r="D98" s="345">
        <v>39428</v>
      </c>
      <c r="E98" s="329">
        <v>74</v>
      </c>
      <c r="F98" s="329"/>
      <c r="G98" s="481">
        <v>74</v>
      </c>
      <c r="H98" s="539"/>
      <c r="I98" s="542"/>
      <c r="J98" s="65"/>
      <c r="K98" s="545"/>
      <c r="L98" s="548"/>
    </row>
    <row r="99" spans="1:15" ht="18" x14ac:dyDescent="0.25">
      <c r="A99" s="258">
        <v>3</v>
      </c>
      <c r="B99" s="226">
        <v>187</v>
      </c>
      <c r="C99" s="224" t="s">
        <v>249</v>
      </c>
      <c r="D99" s="345">
        <v>39677</v>
      </c>
      <c r="E99" s="329">
        <v>69.08</v>
      </c>
      <c r="F99" s="329"/>
      <c r="G99" s="481">
        <v>69.08</v>
      </c>
      <c r="H99" s="539"/>
      <c r="I99" s="542"/>
      <c r="J99" s="65"/>
      <c r="K99" s="545"/>
      <c r="L99" s="548"/>
    </row>
    <row r="100" spans="1:15" ht="18" x14ac:dyDescent="0.25">
      <c r="A100" s="258">
        <v>4</v>
      </c>
      <c r="B100" s="226">
        <v>72</v>
      </c>
      <c r="C100" s="224" t="s">
        <v>250</v>
      </c>
      <c r="D100" s="345">
        <v>39669</v>
      </c>
      <c r="E100" s="329">
        <v>46.47</v>
      </c>
      <c r="F100" s="329">
        <v>3</v>
      </c>
      <c r="G100" s="329">
        <v>49.47</v>
      </c>
      <c r="H100" s="539"/>
      <c r="I100" s="542"/>
      <c r="J100" s="65"/>
      <c r="K100" s="545"/>
      <c r="L100" s="548"/>
    </row>
    <row r="101" spans="1:15" ht="18" x14ac:dyDescent="0.25">
      <c r="A101" s="258">
        <v>5</v>
      </c>
      <c r="B101" s="226">
        <v>33</v>
      </c>
      <c r="C101" s="224" t="s">
        <v>251</v>
      </c>
      <c r="D101" s="345">
        <v>39900</v>
      </c>
      <c r="E101" s="329">
        <v>70</v>
      </c>
      <c r="F101" s="329">
        <v>6</v>
      </c>
      <c r="G101" s="329">
        <v>76</v>
      </c>
      <c r="H101" s="539"/>
      <c r="I101" s="542"/>
      <c r="J101" s="65"/>
      <c r="K101" s="545"/>
      <c r="L101" s="548"/>
      <c r="N101" s="126">
        <f>G97+G98+G99+G100+G101+G103+G104</f>
        <v>461.56999999999994</v>
      </c>
      <c r="O101" s="149"/>
    </row>
    <row r="102" spans="1:15" ht="18" x14ac:dyDescent="0.25">
      <c r="A102" s="258">
        <v>6</v>
      </c>
      <c r="B102" s="226">
        <v>4</v>
      </c>
      <c r="C102" s="224" t="s">
        <v>252</v>
      </c>
      <c r="D102" s="345">
        <v>40270</v>
      </c>
      <c r="E102" s="329">
        <v>111</v>
      </c>
      <c r="F102" s="329">
        <v>5</v>
      </c>
      <c r="G102" s="329">
        <v>116</v>
      </c>
      <c r="H102" s="539"/>
      <c r="I102" s="542"/>
      <c r="J102" s="65"/>
      <c r="K102" s="545"/>
      <c r="L102" s="548"/>
    </row>
    <row r="103" spans="1:15" ht="18" x14ac:dyDescent="0.25">
      <c r="A103" s="258">
        <v>7</v>
      </c>
      <c r="B103" s="226">
        <v>1</v>
      </c>
      <c r="C103" s="224" t="s">
        <v>253</v>
      </c>
      <c r="D103" s="345">
        <v>39611</v>
      </c>
      <c r="E103" s="329">
        <v>77.39</v>
      </c>
      <c r="F103" s="329"/>
      <c r="G103" s="481">
        <v>77.39</v>
      </c>
      <c r="H103" s="539"/>
      <c r="I103" s="542"/>
      <c r="J103" s="65"/>
      <c r="K103" s="545"/>
      <c r="L103" s="548"/>
    </row>
    <row r="104" spans="1:15" ht="18.600000000000001" thickBot="1" x14ac:dyDescent="0.3">
      <c r="A104" s="259">
        <v>8</v>
      </c>
      <c r="B104" s="263">
        <v>185</v>
      </c>
      <c r="C104" s="268" t="s">
        <v>254</v>
      </c>
      <c r="D104" s="400">
        <v>39495</v>
      </c>
      <c r="E104" s="330">
        <v>67.53</v>
      </c>
      <c r="F104" s="330">
        <v>3</v>
      </c>
      <c r="G104" s="336">
        <v>70.53</v>
      </c>
      <c r="H104" s="540"/>
      <c r="I104" s="543"/>
      <c r="J104" s="66"/>
      <c r="K104" s="546"/>
      <c r="L104" s="549"/>
    </row>
    <row r="105" spans="1:15" ht="18" customHeight="1" thickBot="1" x14ac:dyDescent="0.35">
      <c r="A105" s="22"/>
      <c r="B105" s="101" t="s">
        <v>130</v>
      </c>
      <c r="C105" s="197" t="s">
        <v>255</v>
      </c>
      <c r="D105" s="362"/>
      <c r="E105" s="49"/>
      <c r="F105" s="49"/>
      <c r="G105" s="49"/>
      <c r="H105" s="49"/>
      <c r="I105" s="49"/>
      <c r="J105" s="117"/>
      <c r="K105" s="117"/>
      <c r="L105" s="139"/>
    </row>
    <row r="106" spans="1:15" ht="34.799999999999997" x14ac:dyDescent="0.25">
      <c r="A106" s="261">
        <v>1</v>
      </c>
      <c r="B106" s="262">
        <v>104</v>
      </c>
      <c r="C106" s="279" t="s">
        <v>256</v>
      </c>
      <c r="D106" s="396">
        <v>39733</v>
      </c>
      <c r="E106" s="328">
        <v>55.61</v>
      </c>
      <c r="F106" s="328"/>
      <c r="G106" s="482">
        <v>55.61</v>
      </c>
      <c r="H106" s="538"/>
      <c r="I106" s="541">
        <f>SUM(G106:G113)+H106-(MAX(G106:G113))</f>
        <v>409.65999999999997</v>
      </c>
      <c r="J106" s="64"/>
      <c r="K106" s="544">
        <v>5.9375000000000009E-3</v>
      </c>
      <c r="L106" s="547"/>
    </row>
    <row r="107" spans="1:15" ht="18" x14ac:dyDescent="0.25">
      <c r="A107" s="258">
        <v>2</v>
      </c>
      <c r="B107" s="226">
        <v>2</v>
      </c>
      <c r="C107" s="225" t="s">
        <v>257</v>
      </c>
      <c r="D107" s="347">
        <v>39552</v>
      </c>
      <c r="E107" s="329">
        <v>96</v>
      </c>
      <c r="F107" s="329">
        <v>3</v>
      </c>
      <c r="G107" s="329">
        <v>99</v>
      </c>
      <c r="H107" s="539"/>
      <c r="I107" s="542"/>
      <c r="J107" s="65"/>
      <c r="K107" s="545"/>
      <c r="L107" s="548"/>
    </row>
    <row r="108" spans="1:15" ht="18" x14ac:dyDescent="0.25">
      <c r="A108" s="258">
        <v>3</v>
      </c>
      <c r="B108" s="226">
        <v>88</v>
      </c>
      <c r="C108" s="225" t="s">
        <v>258</v>
      </c>
      <c r="D108" s="347">
        <v>39711</v>
      </c>
      <c r="E108" s="329">
        <v>86.53</v>
      </c>
      <c r="F108" s="329"/>
      <c r="G108" s="481">
        <v>86.53</v>
      </c>
      <c r="H108" s="539"/>
      <c r="I108" s="542"/>
      <c r="J108" s="65"/>
      <c r="K108" s="545"/>
      <c r="L108" s="548"/>
    </row>
    <row r="109" spans="1:15" ht="18" x14ac:dyDescent="0.25">
      <c r="A109" s="258">
        <v>4</v>
      </c>
      <c r="B109" s="226">
        <v>89</v>
      </c>
      <c r="C109" s="225" t="s">
        <v>259</v>
      </c>
      <c r="D109" s="347">
        <v>39273</v>
      </c>
      <c r="E109" s="329">
        <v>44.88</v>
      </c>
      <c r="F109" s="329"/>
      <c r="G109" s="481">
        <v>44.88</v>
      </c>
      <c r="H109" s="539"/>
      <c r="I109" s="542"/>
      <c r="J109" s="65"/>
      <c r="K109" s="545"/>
      <c r="L109" s="548"/>
      <c r="N109" s="126">
        <f>G106+G109+G108+G110+G111+G112+G113</f>
        <v>409.65999999999997</v>
      </c>
      <c r="O109" s="149"/>
    </row>
    <row r="110" spans="1:15" ht="18" x14ac:dyDescent="0.25">
      <c r="A110" s="258">
        <v>5</v>
      </c>
      <c r="B110" s="226">
        <v>237</v>
      </c>
      <c r="C110" s="225" t="s">
        <v>260</v>
      </c>
      <c r="D110" s="347">
        <v>39455</v>
      </c>
      <c r="E110" s="329">
        <v>53.65</v>
      </c>
      <c r="F110" s="329"/>
      <c r="G110" s="481">
        <v>53.65</v>
      </c>
      <c r="H110" s="539"/>
      <c r="I110" s="542"/>
      <c r="J110" s="65"/>
      <c r="K110" s="545"/>
      <c r="L110" s="548"/>
    </row>
    <row r="111" spans="1:15" ht="18" x14ac:dyDescent="0.25">
      <c r="A111" s="258">
        <v>6</v>
      </c>
      <c r="B111" s="226">
        <v>85</v>
      </c>
      <c r="C111" s="225" t="s">
        <v>261</v>
      </c>
      <c r="D111" s="347">
        <v>39489</v>
      </c>
      <c r="E111" s="329">
        <v>71</v>
      </c>
      <c r="F111" s="329">
        <v>6</v>
      </c>
      <c r="G111" s="329">
        <v>77</v>
      </c>
      <c r="H111" s="539"/>
      <c r="I111" s="542"/>
      <c r="J111" s="65"/>
      <c r="K111" s="545"/>
      <c r="L111" s="548"/>
    </row>
    <row r="112" spans="1:15" ht="18" x14ac:dyDescent="0.25">
      <c r="A112" s="258">
        <v>7</v>
      </c>
      <c r="B112" s="226">
        <v>87</v>
      </c>
      <c r="C112" s="225" t="s">
        <v>262</v>
      </c>
      <c r="D112" s="347">
        <v>39610</v>
      </c>
      <c r="E112" s="329">
        <v>40.96</v>
      </c>
      <c r="F112" s="329"/>
      <c r="G112" s="481">
        <v>40.96</v>
      </c>
      <c r="H112" s="539"/>
      <c r="I112" s="542"/>
      <c r="J112" s="65"/>
      <c r="K112" s="545"/>
      <c r="L112" s="548"/>
    </row>
    <row r="113" spans="1:16" ht="18.600000000000001" thickBot="1" x14ac:dyDescent="0.3">
      <c r="A113" s="259">
        <v>8</v>
      </c>
      <c r="B113" s="263">
        <v>193</v>
      </c>
      <c r="C113" s="271" t="s">
        <v>263</v>
      </c>
      <c r="D113" s="397">
        <v>39534</v>
      </c>
      <c r="E113" s="330">
        <v>51.03</v>
      </c>
      <c r="F113" s="330"/>
      <c r="G113" s="483">
        <v>51.03</v>
      </c>
      <c r="H113" s="540"/>
      <c r="I113" s="543"/>
      <c r="J113" s="66"/>
      <c r="K113" s="546"/>
      <c r="L113" s="549"/>
    </row>
    <row r="114" spans="1:16" ht="18" customHeight="1" thickBot="1" x14ac:dyDescent="0.35">
      <c r="A114" s="136"/>
      <c r="B114" s="101" t="s">
        <v>131</v>
      </c>
      <c r="C114" s="197" t="s">
        <v>110</v>
      </c>
      <c r="D114" s="92"/>
      <c r="E114" s="49"/>
      <c r="F114" s="49"/>
      <c r="G114" s="49"/>
      <c r="H114" s="49"/>
      <c r="I114" s="49"/>
      <c r="J114" s="114"/>
      <c r="K114" s="114"/>
      <c r="L114" s="137"/>
    </row>
    <row r="115" spans="1:16" ht="18" x14ac:dyDescent="0.25">
      <c r="A115" s="261">
        <v>1</v>
      </c>
      <c r="B115" s="262">
        <v>344</v>
      </c>
      <c r="C115" s="272" t="s">
        <v>469</v>
      </c>
      <c r="D115" s="430">
        <v>39534</v>
      </c>
      <c r="E115" s="328">
        <v>47.3</v>
      </c>
      <c r="F115" s="328"/>
      <c r="G115" s="482">
        <v>47.3</v>
      </c>
      <c r="H115" s="538"/>
      <c r="I115" s="541">
        <f>SUM(G115:G122)+H115-(MAX(G115:G122))</f>
        <v>424.66000000000008</v>
      </c>
      <c r="J115" s="64"/>
      <c r="K115" s="544">
        <v>3.7037037037037034E-3</v>
      </c>
      <c r="L115" s="547"/>
    </row>
    <row r="116" spans="1:16" ht="18" x14ac:dyDescent="0.25">
      <c r="A116" s="258">
        <v>2</v>
      </c>
      <c r="B116" s="226">
        <v>353</v>
      </c>
      <c r="C116" s="224" t="s">
        <v>264</v>
      </c>
      <c r="D116" s="364">
        <v>39451</v>
      </c>
      <c r="E116" s="329">
        <v>66</v>
      </c>
      <c r="F116" s="329">
        <v>3</v>
      </c>
      <c r="G116" s="329">
        <v>69</v>
      </c>
      <c r="H116" s="539"/>
      <c r="I116" s="542"/>
      <c r="J116" s="65"/>
      <c r="K116" s="545"/>
      <c r="L116" s="548"/>
    </row>
    <row r="117" spans="1:16" ht="18" x14ac:dyDescent="0.25">
      <c r="A117" s="258">
        <v>3</v>
      </c>
      <c r="B117" s="226">
        <v>382</v>
      </c>
      <c r="C117" s="224" t="s">
        <v>265</v>
      </c>
      <c r="D117" s="363">
        <v>40011</v>
      </c>
      <c r="E117" s="329">
        <v>111.64</v>
      </c>
      <c r="F117" s="329"/>
      <c r="G117" s="481">
        <v>111.64</v>
      </c>
      <c r="H117" s="539"/>
      <c r="I117" s="542"/>
      <c r="J117" s="65"/>
      <c r="K117" s="545"/>
      <c r="L117" s="548"/>
    </row>
    <row r="118" spans="1:16" ht="18" x14ac:dyDescent="0.25">
      <c r="A118" s="258">
        <v>4</v>
      </c>
      <c r="B118" s="226">
        <v>361</v>
      </c>
      <c r="C118" s="224" t="s">
        <v>266</v>
      </c>
      <c r="D118" s="363">
        <v>39840</v>
      </c>
      <c r="E118" s="329">
        <v>49.56</v>
      </c>
      <c r="F118" s="329">
        <v>3</v>
      </c>
      <c r="G118" s="329">
        <v>52.56</v>
      </c>
      <c r="H118" s="539"/>
      <c r="I118" s="542"/>
      <c r="J118" s="65"/>
      <c r="K118" s="545"/>
      <c r="L118" s="548"/>
      <c r="N118" s="126">
        <f>G115+G116+G118+G119+G120+G121+G122</f>
        <v>424.66</v>
      </c>
      <c r="O118" s="149"/>
      <c r="P118" s="149"/>
    </row>
    <row r="119" spans="1:16" ht="18" x14ac:dyDescent="0.25">
      <c r="A119" s="258">
        <v>5</v>
      </c>
      <c r="B119" s="226">
        <v>383</v>
      </c>
      <c r="C119" s="224" t="s">
        <v>267</v>
      </c>
      <c r="D119" s="363">
        <v>39984</v>
      </c>
      <c r="E119" s="329">
        <v>40.299999999999997</v>
      </c>
      <c r="F119" s="329">
        <v>6</v>
      </c>
      <c r="G119" s="329">
        <v>46.3</v>
      </c>
      <c r="H119" s="539"/>
      <c r="I119" s="542"/>
      <c r="J119" s="65"/>
      <c r="K119" s="545"/>
      <c r="L119" s="548"/>
    </row>
    <row r="120" spans="1:16" ht="18" x14ac:dyDescent="0.25">
      <c r="A120" s="258">
        <v>6</v>
      </c>
      <c r="B120" s="226">
        <v>301</v>
      </c>
      <c r="C120" s="228" t="s">
        <v>268</v>
      </c>
      <c r="D120" s="363">
        <v>39961</v>
      </c>
      <c r="E120" s="329">
        <v>87</v>
      </c>
      <c r="F120" s="329">
        <v>5</v>
      </c>
      <c r="G120" s="329">
        <v>92</v>
      </c>
      <c r="H120" s="539"/>
      <c r="I120" s="542"/>
      <c r="J120" s="65"/>
      <c r="K120" s="545"/>
      <c r="L120" s="548"/>
    </row>
    <row r="121" spans="1:16" ht="18" x14ac:dyDescent="0.25">
      <c r="A121" s="258">
        <v>7</v>
      </c>
      <c r="B121" s="226">
        <v>393</v>
      </c>
      <c r="C121" s="228" t="s">
        <v>269</v>
      </c>
      <c r="D121" s="363">
        <v>39437</v>
      </c>
      <c r="E121" s="329">
        <v>47.04</v>
      </c>
      <c r="F121" s="329"/>
      <c r="G121" s="329">
        <v>47.04</v>
      </c>
      <c r="H121" s="539"/>
      <c r="I121" s="542"/>
      <c r="J121" s="65"/>
      <c r="K121" s="545"/>
      <c r="L121" s="548"/>
    </row>
    <row r="122" spans="1:16" ht="18.600000000000001" thickBot="1" x14ac:dyDescent="0.3">
      <c r="A122" s="259">
        <v>8</v>
      </c>
      <c r="B122" s="263">
        <v>390</v>
      </c>
      <c r="C122" s="268" t="s">
        <v>270</v>
      </c>
      <c r="D122" s="431">
        <v>39905</v>
      </c>
      <c r="E122" s="330">
        <v>64.459999999999994</v>
      </c>
      <c r="F122" s="330">
        <v>6</v>
      </c>
      <c r="G122" s="336">
        <v>70.459999999999994</v>
      </c>
      <c r="H122" s="540"/>
      <c r="I122" s="543"/>
      <c r="J122" s="66"/>
      <c r="K122" s="546"/>
      <c r="L122" s="549"/>
    </row>
    <row r="123" spans="1:16" ht="16.95" customHeight="1" thickBot="1" x14ac:dyDescent="0.35">
      <c r="A123" s="136"/>
      <c r="B123" s="101" t="s">
        <v>132</v>
      </c>
      <c r="C123" s="197" t="s">
        <v>111</v>
      </c>
      <c r="D123" s="92"/>
      <c r="E123" s="49"/>
      <c r="F123" s="49"/>
      <c r="G123" s="49"/>
      <c r="H123" s="49"/>
      <c r="I123" s="49"/>
      <c r="J123" s="114"/>
      <c r="K123" s="114"/>
      <c r="L123" s="137"/>
    </row>
    <row r="124" spans="1:16" ht="18" x14ac:dyDescent="0.3">
      <c r="A124" s="261">
        <v>1</v>
      </c>
      <c r="B124" s="262">
        <v>228</v>
      </c>
      <c r="C124" s="236" t="s">
        <v>271</v>
      </c>
      <c r="D124" s="432">
        <v>39240</v>
      </c>
      <c r="E124" s="328">
        <v>49.92</v>
      </c>
      <c r="F124" s="328"/>
      <c r="G124" s="482">
        <v>49.92</v>
      </c>
      <c r="H124" s="538"/>
      <c r="I124" s="541">
        <f>SUM(G124:G131)+H124-(MAX(G124:G131))</f>
        <v>448.99</v>
      </c>
      <c r="J124" s="64"/>
      <c r="K124" s="544"/>
      <c r="L124" s="547"/>
    </row>
    <row r="125" spans="1:16" ht="18" x14ac:dyDescent="0.3">
      <c r="A125" s="258">
        <v>2</v>
      </c>
      <c r="B125" s="226">
        <v>279</v>
      </c>
      <c r="C125" s="227" t="s">
        <v>272</v>
      </c>
      <c r="D125" s="365">
        <v>39374</v>
      </c>
      <c r="E125" s="329">
        <v>69</v>
      </c>
      <c r="F125" s="329">
        <v>8</v>
      </c>
      <c r="G125" s="329">
        <v>77</v>
      </c>
      <c r="H125" s="539"/>
      <c r="I125" s="542"/>
      <c r="J125" s="65"/>
      <c r="K125" s="545"/>
      <c r="L125" s="548"/>
    </row>
    <row r="126" spans="1:16" ht="18" x14ac:dyDescent="0.3">
      <c r="A126" s="258">
        <v>3</v>
      </c>
      <c r="B126" s="226">
        <v>434</v>
      </c>
      <c r="C126" s="227" t="s">
        <v>273</v>
      </c>
      <c r="D126" s="365">
        <v>39784</v>
      </c>
      <c r="E126" s="329">
        <v>57.18</v>
      </c>
      <c r="F126" s="329">
        <v>10</v>
      </c>
      <c r="G126" s="329">
        <v>67.180000000000007</v>
      </c>
      <c r="H126" s="539"/>
      <c r="I126" s="542"/>
      <c r="J126" s="65"/>
      <c r="K126" s="545"/>
      <c r="L126" s="548"/>
    </row>
    <row r="127" spans="1:16" ht="18" x14ac:dyDescent="0.3">
      <c r="A127" s="258">
        <v>4</v>
      </c>
      <c r="B127" s="226">
        <v>400</v>
      </c>
      <c r="C127" s="227" t="s">
        <v>274</v>
      </c>
      <c r="D127" s="365">
        <v>39903</v>
      </c>
      <c r="E127" s="329">
        <v>50.31</v>
      </c>
      <c r="F127" s="329"/>
      <c r="G127" s="481">
        <v>50.31</v>
      </c>
      <c r="H127" s="539"/>
      <c r="I127" s="542"/>
      <c r="J127" s="65"/>
      <c r="K127" s="545"/>
      <c r="L127" s="548"/>
    </row>
    <row r="128" spans="1:16" ht="18" x14ac:dyDescent="0.3">
      <c r="A128" s="258">
        <v>5</v>
      </c>
      <c r="B128" s="226">
        <v>389</v>
      </c>
      <c r="C128" s="227" t="s">
        <v>275</v>
      </c>
      <c r="D128" s="365">
        <v>40244</v>
      </c>
      <c r="E128" s="329">
        <v>48.3</v>
      </c>
      <c r="F128" s="329">
        <v>3</v>
      </c>
      <c r="G128" s="329">
        <v>51.3</v>
      </c>
      <c r="H128" s="539"/>
      <c r="I128" s="542"/>
      <c r="J128" s="65"/>
      <c r="K128" s="545"/>
      <c r="L128" s="548"/>
      <c r="N128" s="126">
        <f>G124+G125+G126+G127+G128+G130+G129</f>
        <v>448.99</v>
      </c>
      <c r="O128" s="149"/>
    </row>
    <row r="129" spans="1:16" ht="18" x14ac:dyDescent="0.3">
      <c r="A129" s="258">
        <v>6</v>
      </c>
      <c r="B129" s="226">
        <v>287</v>
      </c>
      <c r="C129" s="227" t="s">
        <v>276</v>
      </c>
      <c r="D129" s="365">
        <v>40105</v>
      </c>
      <c r="E129" s="329">
        <v>75</v>
      </c>
      <c r="F129" s="329">
        <v>3</v>
      </c>
      <c r="G129" s="329">
        <v>78</v>
      </c>
      <c r="H129" s="539"/>
      <c r="I129" s="542"/>
      <c r="J129" s="65"/>
      <c r="K129" s="545"/>
      <c r="L129" s="548"/>
    </row>
    <row r="130" spans="1:16" ht="18" x14ac:dyDescent="0.3">
      <c r="A130" s="258">
        <v>7</v>
      </c>
      <c r="B130" s="226">
        <v>433</v>
      </c>
      <c r="C130" s="227" t="s">
        <v>277</v>
      </c>
      <c r="D130" s="365">
        <v>39694</v>
      </c>
      <c r="E130" s="329">
        <v>65.28</v>
      </c>
      <c r="F130" s="329">
        <v>10</v>
      </c>
      <c r="G130" s="329">
        <v>75.28</v>
      </c>
      <c r="H130" s="539"/>
      <c r="I130" s="542"/>
      <c r="J130" s="65"/>
      <c r="K130" s="545"/>
      <c r="L130" s="548"/>
    </row>
    <row r="131" spans="1:16" ht="18.600000000000001" thickBot="1" x14ac:dyDescent="0.35">
      <c r="A131" s="259">
        <v>8</v>
      </c>
      <c r="B131" s="184"/>
      <c r="C131" s="433"/>
      <c r="D131" s="434"/>
      <c r="E131" s="330"/>
      <c r="F131" s="330"/>
      <c r="G131" s="336">
        <v>500</v>
      </c>
      <c r="H131" s="540"/>
      <c r="I131" s="543"/>
      <c r="J131" s="66"/>
      <c r="K131" s="546"/>
      <c r="L131" s="549"/>
    </row>
    <row r="132" spans="1:16" ht="22.2" customHeight="1" thickBot="1" x14ac:dyDescent="0.35">
      <c r="A132" s="136"/>
      <c r="B132" s="101" t="s">
        <v>133</v>
      </c>
      <c r="C132" s="197" t="s">
        <v>278</v>
      </c>
      <c r="D132" s="92"/>
      <c r="E132" s="49"/>
      <c r="F132" s="49"/>
      <c r="G132" s="49"/>
      <c r="H132" s="49"/>
      <c r="I132" s="49"/>
      <c r="J132" s="114"/>
      <c r="K132" s="114"/>
      <c r="L132" s="137"/>
      <c r="M132" s="191"/>
      <c r="N132" s="22"/>
      <c r="O132" s="192"/>
      <c r="P132" s="192"/>
    </row>
    <row r="133" spans="1:16" ht="18" x14ac:dyDescent="0.3">
      <c r="A133" s="261">
        <v>1</v>
      </c>
      <c r="B133" s="262">
        <v>201</v>
      </c>
      <c r="C133" s="236" t="s">
        <v>279</v>
      </c>
      <c r="D133" s="410">
        <v>39510</v>
      </c>
      <c r="E133" s="328">
        <v>57.7</v>
      </c>
      <c r="F133" s="328"/>
      <c r="G133" s="482">
        <v>57.7</v>
      </c>
      <c r="H133" s="538"/>
      <c r="I133" s="541">
        <f>SUM(G133:G140)+H133-(MAX(G133:G140))</f>
        <v>323.54999999999995</v>
      </c>
      <c r="J133" s="64"/>
      <c r="K133" s="544">
        <v>5.2314814814814819E-3</v>
      </c>
      <c r="L133" s="547"/>
      <c r="M133" s="191"/>
      <c r="N133" s="22"/>
      <c r="O133" s="192"/>
      <c r="P133" s="192"/>
    </row>
    <row r="134" spans="1:16" ht="18" x14ac:dyDescent="0.3">
      <c r="A134" s="258">
        <v>2</v>
      </c>
      <c r="B134" s="226">
        <v>298</v>
      </c>
      <c r="C134" s="227" t="s">
        <v>280</v>
      </c>
      <c r="D134" s="345">
        <v>40166</v>
      </c>
      <c r="E134" s="481">
        <v>125</v>
      </c>
      <c r="F134" s="329">
        <v>3</v>
      </c>
      <c r="G134" s="329">
        <v>128</v>
      </c>
      <c r="H134" s="539"/>
      <c r="I134" s="542"/>
      <c r="J134" s="65"/>
      <c r="K134" s="545"/>
      <c r="L134" s="548"/>
      <c r="M134" s="191"/>
      <c r="N134" s="22"/>
      <c r="O134" s="192"/>
      <c r="P134" s="192"/>
    </row>
    <row r="135" spans="1:16" ht="18" x14ac:dyDescent="0.3">
      <c r="A135" s="258">
        <v>3</v>
      </c>
      <c r="B135" s="226">
        <v>75</v>
      </c>
      <c r="C135" s="227" t="s">
        <v>281</v>
      </c>
      <c r="D135" s="345">
        <v>39290</v>
      </c>
      <c r="E135" s="329">
        <v>28.08</v>
      </c>
      <c r="F135" s="329"/>
      <c r="G135" s="481">
        <v>28.08</v>
      </c>
      <c r="H135" s="539"/>
      <c r="I135" s="542"/>
      <c r="J135" s="65"/>
      <c r="K135" s="545"/>
      <c r="L135" s="548"/>
      <c r="M135" s="191"/>
      <c r="N135" s="22"/>
      <c r="O135" s="192"/>
      <c r="P135" s="192"/>
    </row>
    <row r="136" spans="1:16" ht="18" x14ac:dyDescent="0.3">
      <c r="A136" s="258">
        <v>4</v>
      </c>
      <c r="B136" s="226">
        <v>45</v>
      </c>
      <c r="C136" s="227" t="s">
        <v>282</v>
      </c>
      <c r="D136" s="345">
        <v>39546</v>
      </c>
      <c r="E136" s="329">
        <v>39.869999999999997</v>
      </c>
      <c r="F136" s="329"/>
      <c r="G136" s="481">
        <v>39.869999999999997</v>
      </c>
      <c r="H136" s="539"/>
      <c r="I136" s="542"/>
      <c r="J136" s="65"/>
      <c r="K136" s="545"/>
      <c r="L136" s="548"/>
      <c r="M136" s="191"/>
      <c r="N136" s="22"/>
      <c r="O136" s="192"/>
      <c r="P136" s="192"/>
    </row>
    <row r="137" spans="1:16" ht="18" x14ac:dyDescent="0.25">
      <c r="A137" s="258">
        <v>5</v>
      </c>
      <c r="B137" s="29">
        <v>55</v>
      </c>
      <c r="C137" s="230" t="s">
        <v>283</v>
      </c>
      <c r="D137" s="366">
        <v>40107</v>
      </c>
      <c r="E137" s="329">
        <v>50.89</v>
      </c>
      <c r="F137" s="329"/>
      <c r="G137" s="481">
        <v>50.89</v>
      </c>
      <c r="H137" s="539"/>
      <c r="I137" s="542"/>
      <c r="J137" s="65"/>
      <c r="K137" s="545"/>
      <c r="L137" s="548"/>
      <c r="M137" s="191"/>
      <c r="N137" s="193">
        <f>G133+G135+G137+G136+G138+G139+G140</f>
        <v>323.55</v>
      </c>
      <c r="O137" s="149"/>
      <c r="P137" s="192"/>
    </row>
    <row r="138" spans="1:16" ht="18" x14ac:dyDescent="0.3">
      <c r="A138" s="258">
        <v>6</v>
      </c>
      <c r="B138" s="226">
        <v>155</v>
      </c>
      <c r="C138" s="227" t="s">
        <v>284</v>
      </c>
      <c r="D138" s="345">
        <v>39887</v>
      </c>
      <c r="E138" s="329">
        <v>70</v>
      </c>
      <c r="F138" s="329">
        <v>3</v>
      </c>
      <c r="G138" s="329">
        <v>73</v>
      </c>
      <c r="H138" s="539"/>
      <c r="I138" s="542"/>
      <c r="J138" s="65"/>
      <c r="K138" s="545"/>
      <c r="L138" s="548"/>
      <c r="M138" s="191"/>
      <c r="N138" s="22"/>
      <c r="O138" s="192"/>
      <c r="P138" s="207"/>
    </row>
    <row r="139" spans="1:16" ht="18" x14ac:dyDescent="0.3">
      <c r="A139" s="258">
        <v>7</v>
      </c>
      <c r="B139" s="29">
        <v>331</v>
      </c>
      <c r="C139" s="227" t="s">
        <v>285</v>
      </c>
      <c r="D139" s="366">
        <v>40060</v>
      </c>
      <c r="E139" s="329">
        <v>33.700000000000003</v>
      </c>
      <c r="F139" s="329"/>
      <c r="G139" s="481">
        <v>33.700000000000003</v>
      </c>
      <c r="H139" s="539"/>
      <c r="I139" s="542"/>
      <c r="J139" s="65"/>
      <c r="K139" s="545"/>
      <c r="L139" s="548"/>
      <c r="M139" s="191"/>
      <c r="N139" s="22"/>
      <c r="O139" s="192"/>
      <c r="P139" s="192"/>
    </row>
    <row r="140" spans="1:16" ht="18.600000000000001" thickBot="1" x14ac:dyDescent="0.35">
      <c r="A140" s="259">
        <v>8</v>
      </c>
      <c r="B140" s="263">
        <v>398</v>
      </c>
      <c r="C140" s="264" t="s">
        <v>286</v>
      </c>
      <c r="D140" s="412">
        <v>39712</v>
      </c>
      <c r="E140" s="330">
        <v>40.31</v>
      </c>
      <c r="F140" s="330"/>
      <c r="G140" s="483">
        <v>40.31</v>
      </c>
      <c r="H140" s="540"/>
      <c r="I140" s="543"/>
      <c r="J140" s="66"/>
      <c r="K140" s="546"/>
      <c r="L140" s="549"/>
      <c r="M140" s="191"/>
      <c r="N140" s="22"/>
      <c r="O140" s="192"/>
      <c r="P140" s="192"/>
    </row>
    <row r="141" spans="1:16" s="192" customFormat="1" ht="17.399999999999999" customHeight="1" thickBot="1" x14ac:dyDescent="0.35">
      <c r="A141" s="136"/>
      <c r="B141" s="101" t="s">
        <v>134</v>
      </c>
      <c r="C141" s="197" t="s">
        <v>287</v>
      </c>
      <c r="D141" s="92"/>
      <c r="E141" s="49"/>
      <c r="F141" s="49"/>
      <c r="G141" s="49"/>
      <c r="H141" s="49"/>
      <c r="I141" s="49"/>
      <c r="J141" s="114"/>
      <c r="K141" s="114"/>
      <c r="L141" s="137"/>
      <c r="M141" s="191"/>
      <c r="N141" s="22"/>
    </row>
    <row r="142" spans="1:16" s="192" customFormat="1" ht="18" x14ac:dyDescent="0.3">
      <c r="A142" s="261">
        <v>1</v>
      </c>
      <c r="B142" s="265">
        <v>294</v>
      </c>
      <c r="C142" s="435" t="s">
        <v>288</v>
      </c>
      <c r="D142" s="436">
        <v>40019</v>
      </c>
      <c r="E142" s="328">
        <v>43.11</v>
      </c>
      <c r="F142" s="328"/>
      <c r="G142" s="482">
        <v>43.11</v>
      </c>
      <c r="H142" s="538"/>
      <c r="I142" s="529">
        <f>SUM(G142:G149)+H142-(MAX(G142:G149))</f>
        <v>554.02</v>
      </c>
      <c r="J142" s="64"/>
      <c r="K142" s="544"/>
      <c r="L142" s="547"/>
      <c r="M142" s="191"/>
      <c r="N142" s="22"/>
      <c r="O142" s="206"/>
    </row>
    <row r="143" spans="1:16" s="192" customFormat="1" ht="18" x14ac:dyDescent="0.3">
      <c r="A143" s="258">
        <v>2</v>
      </c>
      <c r="B143" s="189">
        <v>139</v>
      </c>
      <c r="C143" s="367" t="s">
        <v>289</v>
      </c>
      <c r="D143" s="368">
        <v>40018</v>
      </c>
      <c r="E143" s="329">
        <v>111</v>
      </c>
      <c r="F143" s="329">
        <v>5</v>
      </c>
      <c r="G143" s="329">
        <v>116</v>
      </c>
      <c r="H143" s="539"/>
      <c r="I143" s="530"/>
      <c r="J143" s="65"/>
      <c r="K143" s="545"/>
      <c r="L143" s="548"/>
      <c r="M143" s="191"/>
      <c r="N143" s="22"/>
    </row>
    <row r="144" spans="1:16" s="192" customFormat="1" ht="18" x14ac:dyDescent="0.3">
      <c r="A144" s="258">
        <v>3</v>
      </c>
      <c r="B144" s="189">
        <v>51</v>
      </c>
      <c r="C144" s="367" t="s">
        <v>290</v>
      </c>
      <c r="D144" s="368">
        <v>40040</v>
      </c>
      <c r="E144" s="329">
        <v>67.849999999999994</v>
      </c>
      <c r="F144" s="329">
        <v>10</v>
      </c>
      <c r="G144" s="329">
        <v>77.849999999999994</v>
      </c>
      <c r="H144" s="539"/>
      <c r="I144" s="530"/>
      <c r="J144" s="65"/>
      <c r="K144" s="545"/>
      <c r="L144" s="548"/>
      <c r="M144" s="191"/>
      <c r="N144" s="22"/>
    </row>
    <row r="145" spans="1:15" s="192" customFormat="1" ht="18" x14ac:dyDescent="0.3">
      <c r="A145" s="258">
        <v>4</v>
      </c>
      <c r="B145" s="189">
        <v>50</v>
      </c>
      <c r="C145" s="367" t="s">
        <v>291</v>
      </c>
      <c r="D145" s="368">
        <v>40137</v>
      </c>
      <c r="E145" s="329">
        <v>84</v>
      </c>
      <c r="F145" s="329">
        <v>12</v>
      </c>
      <c r="G145" s="329">
        <v>96</v>
      </c>
      <c r="H145" s="539"/>
      <c r="I145" s="530"/>
      <c r="J145" s="65"/>
      <c r="K145" s="545"/>
      <c r="L145" s="548"/>
      <c r="M145" s="191"/>
      <c r="N145" s="22"/>
    </row>
    <row r="146" spans="1:15" s="192" customFormat="1" ht="18" x14ac:dyDescent="0.3">
      <c r="A146" s="258">
        <v>5</v>
      </c>
      <c r="B146" s="189">
        <v>352</v>
      </c>
      <c r="C146" s="367" t="s">
        <v>292</v>
      </c>
      <c r="D146" s="368">
        <v>39524</v>
      </c>
      <c r="E146" s="329" t="s">
        <v>463</v>
      </c>
      <c r="F146" s="329"/>
      <c r="G146" s="329">
        <v>500</v>
      </c>
      <c r="H146" s="539"/>
      <c r="I146" s="530"/>
      <c r="J146" s="65"/>
      <c r="K146" s="545"/>
      <c r="L146" s="548"/>
      <c r="M146" s="191"/>
      <c r="N146" s="193">
        <f>G143+G142+G144+G148+G147+G145+G149</f>
        <v>554.02</v>
      </c>
      <c r="O146" s="149"/>
    </row>
    <row r="147" spans="1:15" s="192" customFormat="1" ht="18" x14ac:dyDescent="0.3">
      <c r="A147" s="258">
        <v>6</v>
      </c>
      <c r="B147" s="189">
        <v>180</v>
      </c>
      <c r="C147" s="367" t="s">
        <v>293</v>
      </c>
      <c r="D147" s="368">
        <v>39699</v>
      </c>
      <c r="E147" s="329">
        <v>80</v>
      </c>
      <c r="F147" s="329"/>
      <c r="G147" s="329">
        <v>80</v>
      </c>
      <c r="H147" s="539"/>
      <c r="I147" s="530"/>
      <c r="J147" s="65"/>
      <c r="K147" s="545"/>
      <c r="L147" s="548"/>
      <c r="M147" s="191"/>
      <c r="N147" s="22"/>
    </row>
    <row r="148" spans="1:15" s="192" customFormat="1" ht="18" x14ac:dyDescent="0.3">
      <c r="A148" s="258">
        <v>7</v>
      </c>
      <c r="B148" s="189">
        <v>136</v>
      </c>
      <c r="C148" s="369" t="s">
        <v>294</v>
      </c>
      <c r="D148" s="370">
        <v>39425</v>
      </c>
      <c r="E148" s="329">
        <v>48.25</v>
      </c>
      <c r="F148" s="329"/>
      <c r="G148" s="481">
        <v>48.25</v>
      </c>
      <c r="H148" s="539"/>
      <c r="I148" s="530"/>
      <c r="J148" s="65"/>
      <c r="K148" s="545"/>
      <c r="L148" s="548"/>
      <c r="M148" s="191"/>
      <c r="N148" s="22"/>
    </row>
    <row r="149" spans="1:15" s="192" customFormat="1" ht="18.600000000000001" thickBot="1" x14ac:dyDescent="0.35">
      <c r="A149" s="259">
        <v>8</v>
      </c>
      <c r="B149" s="260">
        <v>73</v>
      </c>
      <c r="C149" s="437" t="s">
        <v>295</v>
      </c>
      <c r="D149" s="438">
        <v>39789</v>
      </c>
      <c r="E149" s="330">
        <v>89.81</v>
      </c>
      <c r="F149" s="330">
        <v>3</v>
      </c>
      <c r="G149" s="336">
        <v>92.81</v>
      </c>
      <c r="H149" s="540"/>
      <c r="I149" s="531"/>
      <c r="J149" s="66"/>
      <c r="K149" s="546"/>
      <c r="L149" s="549"/>
      <c r="M149" s="191"/>
      <c r="N149" s="22"/>
    </row>
    <row r="150" spans="1:15" s="192" customFormat="1" ht="20.399999999999999" customHeight="1" thickBot="1" x14ac:dyDescent="0.35">
      <c r="A150" s="136"/>
      <c r="B150" s="101" t="s">
        <v>135</v>
      </c>
      <c r="C150" s="197" t="s">
        <v>112</v>
      </c>
      <c r="D150" s="92"/>
      <c r="E150" s="49"/>
      <c r="F150" s="49"/>
      <c r="G150" s="49"/>
      <c r="H150" s="49"/>
      <c r="I150" s="49"/>
      <c r="J150" s="114"/>
      <c r="K150" s="114"/>
      <c r="L150" s="137"/>
      <c r="M150" s="191"/>
      <c r="N150" s="22"/>
    </row>
    <row r="151" spans="1:15" s="192" customFormat="1" ht="18" x14ac:dyDescent="0.25">
      <c r="A151" s="261">
        <v>1</v>
      </c>
      <c r="B151" s="265">
        <v>179</v>
      </c>
      <c r="C151" s="439" t="s">
        <v>296</v>
      </c>
      <c r="D151" s="396">
        <v>39590</v>
      </c>
      <c r="E151" s="328">
        <v>240</v>
      </c>
      <c r="F151" s="328"/>
      <c r="G151" s="334">
        <v>240</v>
      </c>
      <c r="H151" s="555"/>
      <c r="I151" s="541">
        <f>SUM(G151:G158)+H151-(MAX(G151:G158))</f>
        <v>694.38000000000011</v>
      </c>
      <c r="J151" s="64"/>
      <c r="K151" s="544">
        <v>6.9328703703703696E-3</v>
      </c>
      <c r="L151" s="547"/>
      <c r="M151" s="191"/>
      <c r="N151" s="22"/>
    </row>
    <row r="152" spans="1:15" s="192" customFormat="1" ht="18" x14ac:dyDescent="0.25">
      <c r="A152" s="258">
        <v>2</v>
      </c>
      <c r="B152" s="189">
        <v>254</v>
      </c>
      <c r="C152" s="228" t="s">
        <v>297</v>
      </c>
      <c r="D152" s="356">
        <v>39374</v>
      </c>
      <c r="E152" s="329">
        <v>53.34</v>
      </c>
      <c r="F152" s="329">
        <v>5</v>
      </c>
      <c r="G152" s="481">
        <v>58.34</v>
      </c>
      <c r="H152" s="556"/>
      <c r="I152" s="542"/>
      <c r="J152" s="65"/>
      <c r="K152" s="545"/>
      <c r="L152" s="548"/>
      <c r="M152" s="191"/>
      <c r="N152" s="22"/>
    </row>
    <row r="153" spans="1:15" s="192" customFormat="1" ht="18" x14ac:dyDescent="0.25">
      <c r="A153" s="258">
        <v>3</v>
      </c>
      <c r="B153" s="189">
        <v>123</v>
      </c>
      <c r="C153" s="228" t="s">
        <v>298</v>
      </c>
      <c r="D153" s="356">
        <v>39581</v>
      </c>
      <c r="E153" s="481">
        <v>59.78</v>
      </c>
      <c r="F153" s="329"/>
      <c r="G153" s="481">
        <v>59.78</v>
      </c>
      <c r="H153" s="556"/>
      <c r="I153" s="542"/>
      <c r="J153" s="65"/>
      <c r="K153" s="545"/>
      <c r="L153" s="548"/>
      <c r="M153" s="191"/>
      <c r="N153" s="22"/>
    </row>
    <row r="154" spans="1:15" s="192" customFormat="1" ht="18" x14ac:dyDescent="0.25">
      <c r="A154" s="258">
        <v>4</v>
      </c>
      <c r="B154" s="189">
        <v>183</v>
      </c>
      <c r="C154" s="228" t="s">
        <v>299</v>
      </c>
      <c r="D154" s="356">
        <v>39305</v>
      </c>
      <c r="E154" s="329" t="s">
        <v>463</v>
      </c>
      <c r="F154" s="329"/>
      <c r="G154" s="329">
        <v>500</v>
      </c>
      <c r="H154" s="556"/>
      <c r="I154" s="542"/>
      <c r="J154" s="65"/>
      <c r="K154" s="545"/>
      <c r="L154" s="548"/>
      <c r="M154" s="191"/>
      <c r="N154" s="193">
        <f>G151+G152+G153+G155+G156+G157+G158</f>
        <v>694.38</v>
      </c>
    </row>
    <row r="155" spans="1:15" s="192" customFormat="1" ht="18" x14ac:dyDescent="0.25">
      <c r="A155" s="258">
        <v>5</v>
      </c>
      <c r="B155" s="189">
        <v>221</v>
      </c>
      <c r="C155" s="371" t="s">
        <v>300</v>
      </c>
      <c r="D155" s="347">
        <v>39657</v>
      </c>
      <c r="E155" s="329">
        <v>159</v>
      </c>
      <c r="F155" s="329"/>
      <c r="G155" s="481">
        <v>159</v>
      </c>
      <c r="H155" s="556"/>
      <c r="I155" s="542"/>
      <c r="J155" s="65"/>
      <c r="K155" s="545"/>
      <c r="L155" s="548"/>
      <c r="M155" s="191"/>
      <c r="N155" s="193"/>
      <c r="O155" s="149"/>
    </row>
    <row r="156" spans="1:15" s="192" customFormat="1" ht="18" x14ac:dyDescent="0.25">
      <c r="A156" s="258">
        <v>6</v>
      </c>
      <c r="B156" s="189">
        <v>198</v>
      </c>
      <c r="C156" s="228" t="s">
        <v>301</v>
      </c>
      <c r="D156" s="356">
        <v>39379</v>
      </c>
      <c r="E156" s="329">
        <v>73</v>
      </c>
      <c r="F156" s="329">
        <v>3</v>
      </c>
      <c r="G156" s="329">
        <v>76</v>
      </c>
      <c r="H156" s="556"/>
      <c r="I156" s="542"/>
      <c r="J156" s="65"/>
      <c r="K156" s="545"/>
      <c r="L156" s="548"/>
      <c r="M156" s="191"/>
      <c r="N156" s="22"/>
    </row>
    <row r="157" spans="1:15" s="192" customFormat="1" ht="18" x14ac:dyDescent="0.25">
      <c r="A157" s="258">
        <v>7</v>
      </c>
      <c r="B157" s="189">
        <v>233</v>
      </c>
      <c r="C157" s="228" t="s">
        <v>302</v>
      </c>
      <c r="D157" s="356">
        <v>39609</v>
      </c>
      <c r="E157" s="329">
        <v>55.13</v>
      </c>
      <c r="F157" s="329">
        <v>5</v>
      </c>
      <c r="G157" s="329">
        <v>60.13</v>
      </c>
      <c r="H157" s="556"/>
      <c r="I157" s="542"/>
      <c r="J157" s="65"/>
      <c r="K157" s="545"/>
      <c r="L157" s="548"/>
      <c r="M157" s="191"/>
      <c r="N157" s="22"/>
    </row>
    <row r="158" spans="1:15" s="192" customFormat="1" ht="18.600000000000001" thickBot="1" x14ac:dyDescent="0.3">
      <c r="A158" s="259">
        <v>8</v>
      </c>
      <c r="B158" s="260">
        <v>202</v>
      </c>
      <c r="C158" s="268" t="s">
        <v>303</v>
      </c>
      <c r="D158" s="422">
        <v>39352</v>
      </c>
      <c r="E158" s="330">
        <v>38.130000000000003</v>
      </c>
      <c r="F158" s="330">
        <v>3</v>
      </c>
      <c r="G158" s="336">
        <v>41.13</v>
      </c>
      <c r="H158" s="557"/>
      <c r="I158" s="543"/>
      <c r="J158" s="66"/>
      <c r="K158" s="546"/>
      <c r="L158" s="549"/>
      <c r="M158" s="191"/>
      <c r="N158" s="22"/>
    </row>
    <row r="159" spans="1:15" s="192" customFormat="1" ht="18" customHeight="1" thickBot="1" x14ac:dyDescent="0.35">
      <c r="A159" s="327"/>
      <c r="B159" s="101" t="s">
        <v>136</v>
      </c>
      <c r="C159" s="197" t="s">
        <v>304</v>
      </c>
      <c r="D159" s="92"/>
      <c r="E159" s="49"/>
      <c r="F159" s="49"/>
      <c r="G159" s="49"/>
      <c r="H159" s="49"/>
      <c r="I159" s="49"/>
      <c r="J159" s="114"/>
      <c r="K159" s="114"/>
      <c r="L159" s="137"/>
      <c r="M159" s="191"/>
      <c r="N159" s="22"/>
    </row>
    <row r="160" spans="1:15" s="192" customFormat="1" ht="18" x14ac:dyDescent="0.3">
      <c r="A160" s="261">
        <v>1</v>
      </c>
      <c r="B160" s="262">
        <v>165</v>
      </c>
      <c r="C160" s="236" t="s">
        <v>305</v>
      </c>
      <c r="D160" s="410">
        <v>39743</v>
      </c>
      <c r="E160" s="328">
        <v>40.840000000000003</v>
      </c>
      <c r="F160" s="328"/>
      <c r="G160" s="482">
        <v>40.840000000000003</v>
      </c>
      <c r="H160" s="538"/>
      <c r="I160" s="541">
        <f>SUM(G160:G167)+H160-(MAX(G160:G167))</f>
        <v>414.55999999999995</v>
      </c>
      <c r="J160" s="64"/>
      <c r="K160" s="544">
        <v>3.9236111111111112E-3</v>
      </c>
      <c r="L160" s="552"/>
      <c r="M160" s="191"/>
      <c r="N160" s="22"/>
    </row>
    <row r="161" spans="1:15" s="192" customFormat="1" ht="18" x14ac:dyDescent="0.3">
      <c r="A161" s="258">
        <v>2</v>
      </c>
      <c r="B161" s="226">
        <v>314</v>
      </c>
      <c r="C161" s="227" t="s">
        <v>306</v>
      </c>
      <c r="D161" s="345">
        <v>39781</v>
      </c>
      <c r="E161" s="329">
        <v>94</v>
      </c>
      <c r="F161" s="329">
        <v>5</v>
      </c>
      <c r="G161" s="329">
        <v>99</v>
      </c>
      <c r="H161" s="539"/>
      <c r="I161" s="542"/>
      <c r="J161" s="65"/>
      <c r="K161" s="545"/>
      <c r="L161" s="553"/>
      <c r="M161" s="191"/>
      <c r="N161" s="22"/>
    </row>
    <row r="162" spans="1:15" s="192" customFormat="1" ht="18" x14ac:dyDescent="0.3">
      <c r="A162" s="258">
        <v>3</v>
      </c>
      <c r="B162" s="226">
        <v>114</v>
      </c>
      <c r="C162" s="227" t="s">
        <v>307</v>
      </c>
      <c r="D162" s="345">
        <v>39737</v>
      </c>
      <c r="E162" s="329">
        <v>41.04</v>
      </c>
      <c r="F162" s="329">
        <v>10</v>
      </c>
      <c r="G162" s="329">
        <v>51.04</v>
      </c>
      <c r="H162" s="539"/>
      <c r="I162" s="542"/>
      <c r="J162" s="65"/>
      <c r="K162" s="545"/>
      <c r="L162" s="553"/>
      <c r="M162" s="191"/>
      <c r="N162" s="22"/>
    </row>
    <row r="163" spans="1:15" s="192" customFormat="1" ht="18" x14ac:dyDescent="0.3">
      <c r="A163" s="258">
        <v>4</v>
      </c>
      <c r="B163" s="226">
        <v>108</v>
      </c>
      <c r="C163" s="227" t="s">
        <v>308</v>
      </c>
      <c r="D163" s="345">
        <v>39791</v>
      </c>
      <c r="E163" s="329">
        <v>44.37</v>
      </c>
      <c r="F163" s="329">
        <v>5</v>
      </c>
      <c r="G163" s="329">
        <v>49.37</v>
      </c>
      <c r="H163" s="539"/>
      <c r="I163" s="542"/>
      <c r="J163" s="65"/>
      <c r="K163" s="545"/>
      <c r="L163" s="553"/>
      <c r="M163" s="191"/>
      <c r="N163" s="193">
        <f>G160+G162+G163+G164+G165+G166+G167</f>
        <v>414.55999999999995</v>
      </c>
      <c r="O163" s="149"/>
    </row>
    <row r="164" spans="1:15" s="192" customFormat="1" ht="18" x14ac:dyDescent="0.3">
      <c r="A164" s="258">
        <v>5</v>
      </c>
      <c r="B164" s="226">
        <v>163</v>
      </c>
      <c r="C164" s="227" t="s">
        <v>309</v>
      </c>
      <c r="D164" s="345">
        <v>39936</v>
      </c>
      <c r="E164" s="329">
        <v>55.88</v>
      </c>
      <c r="F164" s="329"/>
      <c r="G164" s="481">
        <v>55.88</v>
      </c>
      <c r="H164" s="539"/>
      <c r="I164" s="542"/>
      <c r="J164" s="65"/>
      <c r="K164" s="545"/>
      <c r="L164" s="553"/>
      <c r="M164" s="191"/>
      <c r="N164" s="22"/>
    </row>
    <row r="165" spans="1:15" s="192" customFormat="1" ht="18" x14ac:dyDescent="0.3">
      <c r="A165" s="258">
        <v>6</v>
      </c>
      <c r="B165" s="226">
        <v>138</v>
      </c>
      <c r="C165" s="227" t="s">
        <v>310</v>
      </c>
      <c r="D165" s="345">
        <v>39973</v>
      </c>
      <c r="E165" s="329">
        <v>80</v>
      </c>
      <c r="F165" s="329">
        <v>5</v>
      </c>
      <c r="G165" s="329">
        <v>85</v>
      </c>
      <c r="H165" s="539"/>
      <c r="I165" s="542"/>
      <c r="J165" s="65"/>
      <c r="K165" s="545"/>
      <c r="L165" s="553"/>
      <c r="M165" s="191"/>
      <c r="N165" s="22"/>
    </row>
    <row r="166" spans="1:15" s="192" customFormat="1" ht="18" x14ac:dyDescent="0.3">
      <c r="A166" s="258">
        <v>7</v>
      </c>
      <c r="B166" s="226">
        <v>70</v>
      </c>
      <c r="C166" s="227" t="s">
        <v>311</v>
      </c>
      <c r="D166" s="345">
        <v>39884</v>
      </c>
      <c r="E166" s="329">
        <v>83.02</v>
      </c>
      <c r="F166" s="329"/>
      <c r="G166" s="481">
        <v>83.02</v>
      </c>
      <c r="H166" s="539"/>
      <c r="I166" s="542"/>
      <c r="J166" s="65"/>
      <c r="K166" s="545"/>
      <c r="L166" s="553"/>
      <c r="M166" s="191"/>
      <c r="N166" s="22"/>
    </row>
    <row r="167" spans="1:15" s="192" customFormat="1" ht="18.600000000000001" customHeight="1" thickBot="1" x14ac:dyDescent="0.35">
      <c r="A167" s="259">
        <v>8</v>
      </c>
      <c r="B167" s="263">
        <v>121</v>
      </c>
      <c r="C167" s="264" t="s">
        <v>312</v>
      </c>
      <c r="D167" s="412">
        <v>40294</v>
      </c>
      <c r="E167" s="330">
        <v>49.41</v>
      </c>
      <c r="F167" s="330"/>
      <c r="G167" s="483">
        <v>49.41</v>
      </c>
      <c r="H167" s="540"/>
      <c r="I167" s="543"/>
      <c r="J167" s="66"/>
      <c r="K167" s="546"/>
      <c r="L167" s="554"/>
      <c r="M167" s="191"/>
      <c r="N167" s="22"/>
    </row>
    <row r="168" spans="1:15" ht="16.2" customHeight="1" thickBot="1" x14ac:dyDescent="0.35">
      <c r="A168" s="199"/>
      <c r="B168" s="101" t="s">
        <v>137</v>
      </c>
      <c r="C168" s="197" t="s">
        <v>113</v>
      </c>
      <c r="D168" s="131"/>
      <c r="E168" s="49"/>
      <c r="F168" s="49"/>
      <c r="G168" s="49"/>
      <c r="H168" s="49"/>
      <c r="I168" s="49"/>
      <c r="J168" s="114"/>
      <c r="K168" s="114"/>
      <c r="L168" s="137"/>
    </row>
    <row r="169" spans="1:15" ht="18" x14ac:dyDescent="0.25">
      <c r="A169" s="261">
        <v>1</v>
      </c>
      <c r="B169" s="265">
        <v>424</v>
      </c>
      <c r="C169" s="272" t="s">
        <v>313</v>
      </c>
      <c r="D169" s="396">
        <v>39313</v>
      </c>
      <c r="E169" s="328">
        <v>28.18</v>
      </c>
      <c r="F169" s="328">
        <v>3</v>
      </c>
      <c r="G169" s="334">
        <v>31.18</v>
      </c>
      <c r="H169" s="538"/>
      <c r="I169" s="541">
        <f>SUM(G169:G176)+H169-(MAX(G169:G176))</f>
        <v>237.99</v>
      </c>
      <c r="J169" s="64"/>
      <c r="K169" s="544"/>
      <c r="L169" s="547"/>
    </row>
    <row r="170" spans="1:15" ht="18" x14ac:dyDescent="0.25">
      <c r="A170" s="258">
        <v>2</v>
      </c>
      <c r="B170" s="189">
        <v>354</v>
      </c>
      <c r="C170" s="224" t="s">
        <v>314</v>
      </c>
      <c r="D170" s="347">
        <v>38988</v>
      </c>
      <c r="E170" s="329">
        <v>30.2</v>
      </c>
      <c r="F170" s="329"/>
      <c r="G170" s="481">
        <v>30.2</v>
      </c>
      <c r="H170" s="539"/>
      <c r="I170" s="542"/>
      <c r="J170" s="65"/>
      <c r="K170" s="545"/>
      <c r="L170" s="548"/>
    </row>
    <row r="171" spans="1:15" ht="18" x14ac:dyDescent="0.25">
      <c r="A171" s="258">
        <v>3</v>
      </c>
      <c r="B171" s="189">
        <v>359</v>
      </c>
      <c r="C171" s="224" t="s">
        <v>315</v>
      </c>
      <c r="D171" s="347">
        <v>39989</v>
      </c>
      <c r="E171" s="329">
        <v>42.7</v>
      </c>
      <c r="F171" s="329"/>
      <c r="G171" s="481">
        <v>42.7</v>
      </c>
      <c r="H171" s="539"/>
      <c r="I171" s="542"/>
      <c r="J171" s="65"/>
      <c r="K171" s="545"/>
      <c r="L171" s="548"/>
    </row>
    <row r="172" spans="1:15" ht="18" x14ac:dyDescent="0.25">
      <c r="A172" s="258">
        <v>4</v>
      </c>
      <c r="B172" s="189">
        <v>350</v>
      </c>
      <c r="C172" s="224" t="s">
        <v>316</v>
      </c>
      <c r="D172" s="347">
        <v>40105</v>
      </c>
      <c r="E172" s="329">
        <v>44.03</v>
      </c>
      <c r="F172" s="329"/>
      <c r="G172" s="481">
        <v>44.03</v>
      </c>
      <c r="H172" s="539"/>
      <c r="I172" s="542"/>
      <c r="J172" s="65"/>
      <c r="K172" s="545"/>
      <c r="L172" s="548"/>
      <c r="N172" s="126">
        <f>G169+G170+G171+G172+G173+G175+G176</f>
        <v>237.99</v>
      </c>
      <c r="O172" s="149"/>
    </row>
    <row r="173" spans="1:15" ht="18" x14ac:dyDescent="0.25">
      <c r="A173" s="258">
        <v>5</v>
      </c>
      <c r="B173" s="189">
        <v>343</v>
      </c>
      <c r="C173" s="224" t="s">
        <v>317</v>
      </c>
      <c r="D173" s="347">
        <v>39741</v>
      </c>
      <c r="E173" s="329">
        <v>29.22</v>
      </c>
      <c r="F173" s="329"/>
      <c r="G173" s="481">
        <v>29.22</v>
      </c>
      <c r="H173" s="539"/>
      <c r="I173" s="542"/>
      <c r="J173" s="65"/>
      <c r="K173" s="545"/>
      <c r="L173" s="548"/>
      <c r="N173" s="126"/>
    </row>
    <row r="174" spans="1:15" ht="18" x14ac:dyDescent="0.25">
      <c r="A174" s="258">
        <v>6</v>
      </c>
      <c r="B174" s="189">
        <v>356</v>
      </c>
      <c r="C174" s="224" t="s">
        <v>318</v>
      </c>
      <c r="D174" s="347">
        <v>40337</v>
      </c>
      <c r="E174" s="329">
        <v>109</v>
      </c>
      <c r="F174" s="329">
        <v>8</v>
      </c>
      <c r="G174" s="329">
        <v>117</v>
      </c>
      <c r="H174" s="539"/>
      <c r="I174" s="542"/>
      <c r="J174" s="65"/>
      <c r="K174" s="545"/>
      <c r="L174" s="548"/>
      <c r="N174" s="126"/>
    </row>
    <row r="175" spans="1:15" ht="18" x14ac:dyDescent="0.25">
      <c r="A175" s="258">
        <v>7</v>
      </c>
      <c r="B175" s="189">
        <v>336</v>
      </c>
      <c r="C175" s="228" t="s">
        <v>319</v>
      </c>
      <c r="D175" s="356">
        <v>40156</v>
      </c>
      <c r="E175" s="329">
        <v>32.659999999999997</v>
      </c>
      <c r="F175" s="329"/>
      <c r="G175" s="481">
        <v>32.659999999999997</v>
      </c>
      <c r="H175" s="539"/>
      <c r="I175" s="542"/>
      <c r="J175" s="65"/>
      <c r="K175" s="545"/>
      <c r="L175" s="548"/>
    </row>
    <row r="176" spans="1:15" ht="18.600000000000001" thickBot="1" x14ac:dyDescent="0.3">
      <c r="A176" s="259">
        <v>8</v>
      </c>
      <c r="B176" s="260">
        <v>362</v>
      </c>
      <c r="C176" s="268" t="s">
        <v>320</v>
      </c>
      <c r="D176" s="422">
        <v>39926</v>
      </c>
      <c r="E176" s="330">
        <v>28</v>
      </c>
      <c r="F176" s="330"/>
      <c r="G176" s="483">
        <v>28</v>
      </c>
      <c r="H176" s="540"/>
      <c r="I176" s="543"/>
      <c r="J176" s="66"/>
      <c r="K176" s="546"/>
      <c r="L176" s="549"/>
    </row>
    <row r="177" spans="1:15" s="192" customFormat="1" ht="18" customHeight="1" thickBot="1" x14ac:dyDescent="0.35">
      <c r="A177" s="136"/>
      <c r="B177" s="101" t="s">
        <v>138</v>
      </c>
      <c r="C177" s="372" t="s">
        <v>321</v>
      </c>
      <c r="D177" s="373"/>
      <c r="E177" s="49"/>
      <c r="F177" s="49"/>
      <c r="G177" s="49"/>
      <c r="H177" s="49"/>
      <c r="I177" s="49"/>
      <c r="J177" s="114"/>
      <c r="K177" s="114"/>
      <c r="L177" s="137"/>
      <c r="M177" s="191"/>
      <c r="N177" s="22"/>
    </row>
    <row r="178" spans="1:15" s="192" customFormat="1" ht="21" customHeight="1" x14ac:dyDescent="0.25">
      <c r="A178" s="261">
        <v>1</v>
      </c>
      <c r="B178" s="265">
        <v>432</v>
      </c>
      <c r="C178" s="270" t="s">
        <v>322</v>
      </c>
      <c r="D178" s="440">
        <v>39605</v>
      </c>
      <c r="E178" s="328">
        <v>49.83</v>
      </c>
      <c r="F178" s="328">
        <v>3</v>
      </c>
      <c r="G178" s="334">
        <v>52.83</v>
      </c>
      <c r="H178" s="538"/>
      <c r="I178" s="541">
        <f>SUM(G178:G185)+H178-(MAX(G178:G185))</f>
        <v>420.21000000000004</v>
      </c>
      <c r="J178" s="64"/>
      <c r="K178" s="544">
        <v>5.1273148148148146E-3</v>
      </c>
      <c r="L178" s="547"/>
      <c r="M178" s="191"/>
      <c r="N178" s="22"/>
    </row>
    <row r="179" spans="1:15" s="192" customFormat="1" ht="18.600000000000001" customHeight="1" x14ac:dyDescent="0.25">
      <c r="A179" s="258">
        <v>2</v>
      </c>
      <c r="B179" s="189">
        <v>418</v>
      </c>
      <c r="C179" s="231" t="s">
        <v>323</v>
      </c>
      <c r="D179" s="375">
        <v>39622</v>
      </c>
      <c r="E179" s="329">
        <v>162</v>
      </c>
      <c r="F179" s="329">
        <v>3</v>
      </c>
      <c r="G179" s="329">
        <v>165</v>
      </c>
      <c r="H179" s="539"/>
      <c r="I179" s="542"/>
      <c r="J179" s="65"/>
      <c r="K179" s="545"/>
      <c r="L179" s="548"/>
      <c r="M179" s="191"/>
      <c r="N179" s="193"/>
    </row>
    <row r="180" spans="1:15" s="192" customFormat="1" ht="18.600000000000001" customHeight="1" x14ac:dyDescent="0.25">
      <c r="A180" s="258">
        <v>3</v>
      </c>
      <c r="B180" s="189">
        <v>363</v>
      </c>
      <c r="C180" s="231" t="s">
        <v>324</v>
      </c>
      <c r="D180" s="375">
        <v>39580</v>
      </c>
      <c r="E180" s="329">
        <v>49.7</v>
      </c>
      <c r="F180" s="329">
        <v>10</v>
      </c>
      <c r="G180" s="329">
        <v>59.7</v>
      </c>
      <c r="H180" s="539"/>
      <c r="I180" s="542"/>
      <c r="J180" s="65"/>
      <c r="K180" s="545"/>
      <c r="L180" s="548"/>
      <c r="M180" s="191"/>
      <c r="N180" s="22"/>
      <c r="O180" s="209"/>
    </row>
    <row r="181" spans="1:15" s="192" customFormat="1" ht="15.6" customHeight="1" x14ac:dyDescent="0.25">
      <c r="A181" s="258">
        <v>4</v>
      </c>
      <c r="B181" s="189">
        <v>357</v>
      </c>
      <c r="C181" s="231" t="s">
        <v>325</v>
      </c>
      <c r="D181" s="375">
        <v>39618</v>
      </c>
      <c r="E181" s="329">
        <v>55.56</v>
      </c>
      <c r="F181" s="329">
        <v>3</v>
      </c>
      <c r="G181" s="329">
        <v>58.56</v>
      </c>
      <c r="H181" s="539"/>
      <c r="I181" s="542"/>
      <c r="J181" s="65"/>
      <c r="K181" s="545"/>
      <c r="L181" s="548"/>
      <c r="M181" s="191"/>
      <c r="N181" s="22"/>
      <c r="O181" s="209"/>
    </row>
    <row r="182" spans="1:15" s="192" customFormat="1" ht="16.95" customHeight="1" x14ac:dyDescent="0.25">
      <c r="A182" s="258">
        <v>5</v>
      </c>
      <c r="B182" s="189">
        <v>376</v>
      </c>
      <c r="C182" s="231" t="s">
        <v>326</v>
      </c>
      <c r="D182" s="375">
        <v>39964</v>
      </c>
      <c r="E182" s="329">
        <v>71</v>
      </c>
      <c r="F182" s="329"/>
      <c r="G182" s="481">
        <v>71</v>
      </c>
      <c r="H182" s="539"/>
      <c r="I182" s="542"/>
      <c r="J182" s="65"/>
      <c r="K182" s="545"/>
      <c r="L182" s="548"/>
      <c r="M182" s="191"/>
      <c r="N182" s="193">
        <f>G178+G180+G181+G182+G185+G183+G184</f>
        <v>420.21</v>
      </c>
      <c r="O182" s="149"/>
    </row>
    <row r="183" spans="1:15" s="192" customFormat="1" ht="18" customHeight="1" x14ac:dyDescent="0.25">
      <c r="A183" s="258">
        <v>6</v>
      </c>
      <c r="B183" s="189">
        <v>320</v>
      </c>
      <c r="C183" s="229" t="s">
        <v>327</v>
      </c>
      <c r="D183" s="375">
        <v>39935</v>
      </c>
      <c r="E183" s="329">
        <v>69</v>
      </c>
      <c r="F183" s="329">
        <v>6</v>
      </c>
      <c r="G183" s="329">
        <v>75</v>
      </c>
      <c r="H183" s="539"/>
      <c r="I183" s="542"/>
      <c r="J183" s="65"/>
      <c r="K183" s="545"/>
      <c r="L183" s="548"/>
      <c r="M183" s="191"/>
      <c r="N183" s="22"/>
      <c r="O183" s="209"/>
    </row>
    <row r="184" spans="1:15" s="192" customFormat="1" ht="18.600000000000001" customHeight="1" x14ac:dyDescent="0.25">
      <c r="A184" s="258">
        <v>7</v>
      </c>
      <c r="B184" s="189">
        <v>107</v>
      </c>
      <c r="C184" s="231" t="s">
        <v>328</v>
      </c>
      <c r="D184" s="375">
        <v>40025</v>
      </c>
      <c r="E184" s="329">
        <v>45.9</v>
      </c>
      <c r="F184" s="329">
        <v>5</v>
      </c>
      <c r="G184" s="329">
        <v>50.9</v>
      </c>
      <c r="H184" s="539"/>
      <c r="I184" s="542"/>
      <c r="J184" s="65"/>
      <c r="K184" s="545"/>
      <c r="L184" s="548"/>
      <c r="M184" s="191"/>
      <c r="N184" s="22"/>
      <c r="O184" s="209"/>
    </row>
    <row r="185" spans="1:15" s="192" customFormat="1" ht="16.95" customHeight="1" thickBot="1" x14ac:dyDescent="0.3">
      <c r="A185" s="259">
        <v>8</v>
      </c>
      <c r="B185" s="263">
        <v>391</v>
      </c>
      <c r="C185" s="276" t="s">
        <v>329</v>
      </c>
      <c r="D185" s="441">
        <v>40255</v>
      </c>
      <c r="E185" s="330">
        <v>46.22</v>
      </c>
      <c r="F185" s="330">
        <v>6</v>
      </c>
      <c r="G185" s="336">
        <v>52.22</v>
      </c>
      <c r="H185" s="540"/>
      <c r="I185" s="543"/>
      <c r="J185" s="66"/>
      <c r="K185" s="546"/>
      <c r="L185" s="549"/>
      <c r="M185" s="191"/>
      <c r="N185" s="22"/>
      <c r="O185" s="209"/>
    </row>
    <row r="186" spans="1:15" s="192" customFormat="1" ht="21.6" thickBot="1" x14ac:dyDescent="0.35">
      <c r="A186" s="136"/>
      <c r="B186" s="101" t="s">
        <v>139</v>
      </c>
      <c r="C186" s="197" t="s">
        <v>114</v>
      </c>
      <c r="D186" s="92"/>
      <c r="E186" s="49"/>
      <c r="F186" s="49"/>
      <c r="G186" s="49"/>
      <c r="H186" s="49"/>
      <c r="I186" s="49"/>
      <c r="J186" s="114"/>
      <c r="K186" s="114"/>
      <c r="L186" s="137"/>
      <c r="M186" s="191"/>
      <c r="N186" s="22"/>
    </row>
    <row r="187" spans="1:15" s="192" customFormat="1" ht="18" x14ac:dyDescent="0.25">
      <c r="A187" s="261">
        <v>1</v>
      </c>
      <c r="B187" s="265">
        <v>412</v>
      </c>
      <c r="C187" s="237" t="s">
        <v>330</v>
      </c>
      <c r="D187" s="442">
        <v>39272</v>
      </c>
      <c r="E187" s="328">
        <v>93</v>
      </c>
      <c r="F187" s="328">
        <v>3</v>
      </c>
      <c r="G187" s="334">
        <v>96</v>
      </c>
      <c r="H187" s="538"/>
      <c r="I187" s="541">
        <f>SUM(G187:G194)+H187-(MAX(G187:G194))</f>
        <v>569.55999999999995</v>
      </c>
      <c r="J187" s="64"/>
      <c r="K187" s="544">
        <v>5.185185185185185E-3</v>
      </c>
      <c r="L187" s="547"/>
      <c r="M187" s="191"/>
      <c r="N187" s="22"/>
    </row>
    <row r="188" spans="1:15" s="192" customFormat="1" ht="18" x14ac:dyDescent="0.25">
      <c r="A188" s="258">
        <v>2</v>
      </c>
      <c r="B188" s="189">
        <v>431</v>
      </c>
      <c r="C188" s="208" t="s">
        <v>331</v>
      </c>
      <c r="D188" s="376">
        <v>39616</v>
      </c>
      <c r="E188" s="329">
        <v>105</v>
      </c>
      <c r="F188" s="329">
        <v>33</v>
      </c>
      <c r="G188" s="329">
        <v>138</v>
      </c>
      <c r="H188" s="539"/>
      <c r="I188" s="542"/>
      <c r="J188" s="65"/>
      <c r="K188" s="545"/>
      <c r="L188" s="548"/>
      <c r="M188" s="191"/>
      <c r="N188" s="22"/>
    </row>
    <row r="189" spans="1:15" s="192" customFormat="1" ht="34.799999999999997" x14ac:dyDescent="0.25">
      <c r="A189" s="258">
        <v>3</v>
      </c>
      <c r="B189" s="189">
        <v>329</v>
      </c>
      <c r="C189" s="224" t="s">
        <v>332</v>
      </c>
      <c r="D189" s="376">
        <v>39758</v>
      </c>
      <c r="E189" s="329">
        <v>58.43</v>
      </c>
      <c r="F189" s="329">
        <v>8</v>
      </c>
      <c r="G189" s="329">
        <v>66.430000000000007</v>
      </c>
      <c r="H189" s="539"/>
      <c r="I189" s="542"/>
      <c r="J189" s="65"/>
      <c r="K189" s="545"/>
      <c r="L189" s="548"/>
      <c r="M189" s="191"/>
      <c r="N189" s="22"/>
    </row>
    <row r="190" spans="1:15" s="192" customFormat="1" ht="18" x14ac:dyDescent="0.25">
      <c r="A190" s="258">
        <v>4</v>
      </c>
      <c r="B190" s="189">
        <v>367</v>
      </c>
      <c r="C190" s="224" t="s">
        <v>333</v>
      </c>
      <c r="D190" s="376">
        <v>39525</v>
      </c>
      <c r="E190" s="329">
        <v>44.41</v>
      </c>
      <c r="F190" s="329">
        <v>3</v>
      </c>
      <c r="G190" s="329">
        <v>47.41</v>
      </c>
      <c r="H190" s="539"/>
      <c r="I190" s="542"/>
      <c r="J190" s="65"/>
      <c r="K190" s="545"/>
      <c r="L190" s="548"/>
      <c r="M190" s="191"/>
      <c r="N190" s="193">
        <f>G187+G188+G189+G190+G191+G193+G194</f>
        <v>569.56000000000006</v>
      </c>
    </row>
    <row r="191" spans="1:15" s="192" customFormat="1" ht="18" x14ac:dyDescent="0.25">
      <c r="A191" s="258">
        <v>5</v>
      </c>
      <c r="B191" s="189">
        <v>443</v>
      </c>
      <c r="C191" s="224" t="s">
        <v>334</v>
      </c>
      <c r="D191" s="376">
        <v>39589</v>
      </c>
      <c r="E191" s="329">
        <v>45.43</v>
      </c>
      <c r="F191" s="329">
        <v>11</v>
      </c>
      <c r="G191" s="329">
        <v>56.11</v>
      </c>
      <c r="H191" s="539"/>
      <c r="I191" s="542"/>
      <c r="J191" s="65"/>
      <c r="K191" s="545"/>
      <c r="L191" s="548"/>
      <c r="M191" s="191"/>
      <c r="N191" s="193"/>
      <c r="O191" s="149"/>
    </row>
    <row r="192" spans="1:15" s="192" customFormat="1" ht="18" x14ac:dyDescent="0.25">
      <c r="A192" s="258">
        <v>6</v>
      </c>
      <c r="B192" s="189">
        <v>251</v>
      </c>
      <c r="C192" s="224" t="s">
        <v>335</v>
      </c>
      <c r="D192" s="376">
        <v>39792</v>
      </c>
      <c r="E192" s="329" t="s">
        <v>463</v>
      </c>
      <c r="F192" s="329"/>
      <c r="G192" s="329">
        <v>500</v>
      </c>
      <c r="H192" s="539"/>
      <c r="I192" s="542"/>
      <c r="J192" s="65"/>
      <c r="K192" s="545"/>
      <c r="L192" s="548"/>
      <c r="M192" s="191"/>
      <c r="N192" s="22"/>
    </row>
    <row r="193" spans="1:15" s="192" customFormat="1" ht="18" x14ac:dyDescent="0.25">
      <c r="A193" s="258">
        <v>7</v>
      </c>
      <c r="B193" s="189">
        <v>427</v>
      </c>
      <c r="C193" s="229" t="s">
        <v>336</v>
      </c>
      <c r="D193" s="376">
        <v>39735</v>
      </c>
      <c r="E193" s="329">
        <v>75.98</v>
      </c>
      <c r="F193" s="329">
        <v>6</v>
      </c>
      <c r="G193" s="329">
        <v>81.98</v>
      </c>
      <c r="H193" s="539"/>
      <c r="I193" s="542"/>
      <c r="J193" s="65"/>
      <c r="K193" s="545"/>
      <c r="L193" s="548"/>
      <c r="M193" s="191"/>
      <c r="N193" s="22"/>
    </row>
    <row r="194" spans="1:15" s="192" customFormat="1" ht="18.600000000000001" thickBot="1" x14ac:dyDescent="0.3">
      <c r="A194" s="259">
        <v>8</v>
      </c>
      <c r="B194" s="260">
        <v>292</v>
      </c>
      <c r="C194" s="267" t="s">
        <v>337</v>
      </c>
      <c r="D194" s="443">
        <v>39968</v>
      </c>
      <c r="E194" s="330">
        <v>72.63</v>
      </c>
      <c r="F194" s="330">
        <v>11</v>
      </c>
      <c r="G194" s="336">
        <v>83.63</v>
      </c>
      <c r="H194" s="540"/>
      <c r="I194" s="543"/>
      <c r="J194" s="66"/>
      <c r="K194" s="546"/>
      <c r="L194" s="549"/>
      <c r="M194" s="191"/>
      <c r="N194" s="22"/>
    </row>
    <row r="195" spans="1:15" s="192" customFormat="1" ht="18.600000000000001" thickBot="1" x14ac:dyDescent="0.35">
      <c r="A195" s="200"/>
      <c r="B195" s="210" t="s">
        <v>140</v>
      </c>
      <c r="C195" s="278" t="s">
        <v>338</v>
      </c>
      <c r="D195" s="201"/>
      <c r="E195" s="49"/>
      <c r="F195" s="49"/>
      <c r="G195" s="49"/>
      <c r="H195" s="49"/>
      <c r="I195" s="132"/>
      <c r="J195" s="114"/>
      <c r="K195" s="190"/>
      <c r="L195" s="137"/>
      <c r="M195" s="191"/>
      <c r="N195" s="22"/>
    </row>
    <row r="196" spans="1:15" s="192" customFormat="1" ht="18" x14ac:dyDescent="0.3">
      <c r="A196" s="261">
        <v>1</v>
      </c>
      <c r="B196" s="262">
        <v>28</v>
      </c>
      <c r="C196" s="444" t="s">
        <v>339</v>
      </c>
      <c r="D196" s="410">
        <v>39525</v>
      </c>
      <c r="E196" s="328">
        <v>120</v>
      </c>
      <c r="F196" s="328">
        <v>12</v>
      </c>
      <c r="G196" s="334">
        <v>132</v>
      </c>
      <c r="H196" s="538"/>
      <c r="I196" s="541">
        <f>SUM(G196:G203)+H205-(MAX(G196:G203))</f>
        <v>664.24</v>
      </c>
      <c r="J196" s="64"/>
      <c r="K196" s="544">
        <v>5.185185185185185E-3</v>
      </c>
      <c r="L196" s="547"/>
      <c r="M196" s="191"/>
      <c r="N196" s="22"/>
    </row>
    <row r="197" spans="1:15" s="192" customFormat="1" ht="18" x14ac:dyDescent="0.3">
      <c r="A197" s="258">
        <v>2</v>
      </c>
      <c r="B197" s="226">
        <v>150</v>
      </c>
      <c r="C197" s="378" t="s">
        <v>340</v>
      </c>
      <c r="D197" s="345">
        <v>39699</v>
      </c>
      <c r="E197" s="329">
        <v>256</v>
      </c>
      <c r="F197" s="329"/>
      <c r="G197" s="481">
        <v>256</v>
      </c>
      <c r="H197" s="539"/>
      <c r="I197" s="542"/>
      <c r="J197" s="65"/>
      <c r="K197" s="545"/>
      <c r="L197" s="548"/>
      <c r="M197" s="191"/>
      <c r="N197" s="22"/>
    </row>
    <row r="198" spans="1:15" s="192" customFormat="1" ht="18" x14ac:dyDescent="0.3">
      <c r="A198" s="258">
        <v>3</v>
      </c>
      <c r="B198" s="226">
        <v>32</v>
      </c>
      <c r="C198" s="377" t="s">
        <v>341</v>
      </c>
      <c r="D198" s="345">
        <v>40066</v>
      </c>
      <c r="E198" s="329">
        <v>47.42</v>
      </c>
      <c r="F198" s="329">
        <v>14</v>
      </c>
      <c r="G198" s="329">
        <v>61.42</v>
      </c>
      <c r="H198" s="539"/>
      <c r="I198" s="542"/>
      <c r="J198" s="65"/>
      <c r="K198" s="545"/>
      <c r="L198" s="548"/>
      <c r="M198" s="191"/>
      <c r="N198" s="22"/>
    </row>
    <row r="199" spans="1:15" s="192" customFormat="1" ht="18" x14ac:dyDescent="0.3">
      <c r="A199" s="258">
        <v>4</v>
      </c>
      <c r="B199" s="226">
        <v>18</v>
      </c>
      <c r="C199" s="378" t="s">
        <v>342</v>
      </c>
      <c r="D199" s="345">
        <v>39900</v>
      </c>
      <c r="E199" s="329">
        <v>99.82</v>
      </c>
      <c r="F199" s="329">
        <v>3</v>
      </c>
      <c r="G199" s="329">
        <v>102.82</v>
      </c>
      <c r="H199" s="539"/>
      <c r="I199" s="542"/>
      <c r="J199" s="65"/>
      <c r="K199" s="545"/>
      <c r="L199" s="548"/>
      <c r="M199" s="191"/>
      <c r="N199" s="22"/>
    </row>
    <row r="200" spans="1:15" s="192" customFormat="1" ht="18" x14ac:dyDescent="0.3">
      <c r="A200" s="258">
        <v>5</v>
      </c>
      <c r="B200" s="226">
        <v>21</v>
      </c>
      <c r="C200" s="378" t="s">
        <v>343</v>
      </c>
      <c r="D200" s="345">
        <v>39773</v>
      </c>
      <c r="E200" s="329">
        <v>73</v>
      </c>
      <c r="F200" s="329">
        <v>3</v>
      </c>
      <c r="G200" s="329">
        <v>76</v>
      </c>
      <c r="H200" s="539"/>
      <c r="I200" s="542"/>
      <c r="J200" s="65"/>
      <c r="K200" s="545"/>
      <c r="L200" s="548"/>
      <c r="M200" s="191"/>
      <c r="N200" s="193">
        <f>G196+G198+G199+G200+G201+G202+G203</f>
        <v>664.24</v>
      </c>
      <c r="O200" s="149"/>
    </row>
    <row r="201" spans="1:15" s="192" customFormat="1" ht="18" x14ac:dyDescent="0.3">
      <c r="A201" s="258">
        <v>6</v>
      </c>
      <c r="B201" s="226">
        <v>102</v>
      </c>
      <c r="C201" s="378" t="s">
        <v>344</v>
      </c>
      <c r="D201" s="345">
        <v>40028</v>
      </c>
      <c r="E201" s="329">
        <v>130</v>
      </c>
      <c r="F201" s="329">
        <v>18</v>
      </c>
      <c r="G201" s="329">
        <v>148</v>
      </c>
      <c r="H201" s="539"/>
      <c r="I201" s="542"/>
      <c r="J201" s="65"/>
      <c r="K201" s="545"/>
      <c r="L201" s="548"/>
      <c r="M201" s="191"/>
      <c r="N201" s="22"/>
    </row>
    <row r="202" spans="1:15" s="192" customFormat="1" ht="18" x14ac:dyDescent="0.3">
      <c r="A202" s="258">
        <v>7</v>
      </c>
      <c r="B202" s="226">
        <v>174</v>
      </c>
      <c r="C202" s="378" t="s">
        <v>345</v>
      </c>
      <c r="D202" s="345">
        <v>39960</v>
      </c>
      <c r="E202" s="329">
        <v>63.71</v>
      </c>
      <c r="F202" s="329">
        <v>6</v>
      </c>
      <c r="G202" s="329">
        <v>69.709999999999994</v>
      </c>
      <c r="H202" s="539"/>
      <c r="I202" s="542"/>
      <c r="J202" s="65"/>
      <c r="K202" s="545"/>
      <c r="L202" s="548"/>
      <c r="M202" s="191"/>
      <c r="N202" s="22"/>
    </row>
    <row r="203" spans="1:15" s="192" customFormat="1" ht="23.4" customHeight="1" thickBot="1" x14ac:dyDescent="0.35">
      <c r="A203" s="259">
        <v>8</v>
      </c>
      <c r="B203" s="263">
        <v>111</v>
      </c>
      <c r="C203" s="445" t="s">
        <v>346</v>
      </c>
      <c r="D203" s="412">
        <v>39296</v>
      </c>
      <c r="E203" s="330">
        <v>65.290000000000006</v>
      </c>
      <c r="F203" s="330">
        <v>9</v>
      </c>
      <c r="G203" s="330">
        <v>74.290000000000006</v>
      </c>
      <c r="H203" s="540"/>
      <c r="I203" s="543"/>
      <c r="J203" s="66"/>
      <c r="K203" s="546"/>
      <c r="L203" s="549"/>
      <c r="M203" s="191"/>
      <c r="N203" s="22"/>
    </row>
    <row r="204" spans="1:15" s="192" customFormat="1" ht="16.95" customHeight="1" thickBot="1" x14ac:dyDescent="0.3">
      <c r="A204" s="199"/>
      <c r="B204" s="101" t="s">
        <v>147</v>
      </c>
      <c r="C204" s="233" t="s">
        <v>464</v>
      </c>
      <c r="D204" s="131"/>
      <c r="E204" s="49"/>
      <c r="F204" s="49"/>
      <c r="G204" s="49"/>
      <c r="H204" s="49"/>
      <c r="I204" s="49"/>
      <c r="J204" s="114"/>
      <c r="K204" s="114"/>
      <c r="L204" s="137"/>
      <c r="M204" s="191"/>
      <c r="N204" s="22"/>
    </row>
    <row r="205" spans="1:15" s="192" customFormat="1" ht="18" x14ac:dyDescent="0.25">
      <c r="A205" s="261">
        <v>1</v>
      </c>
      <c r="B205" s="265">
        <v>78</v>
      </c>
      <c r="C205" s="270" t="s">
        <v>347</v>
      </c>
      <c r="D205" s="410">
        <v>40229</v>
      </c>
      <c r="E205" s="328">
        <v>28</v>
      </c>
      <c r="F205" s="328">
        <v>5</v>
      </c>
      <c r="G205" s="334">
        <v>33</v>
      </c>
      <c r="H205" s="538"/>
      <c r="I205" s="541">
        <f>SUM(G205:G212)+H205-(MAX(G205:G212))</f>
        <v>412.03</v>
      </c>
      <c r="J205" s="64"/>
      <c r="K205" s="544">
        <v>3.7615740740740739E-3</v>
      </c>
      <c r="L205" s="547"/>
      <c r="M205" s="191"/>
      <c r="N205" s="22"/>
    </row>
    <row r="206" spans="1:15" s="192" customFormat="1" ht="18" x14ac:dyDescent="0.25">
      <c r="A206" s="258">
        <v>2</v>
      </c>
      <c r="B206" s="189">
        <v>305</v>
      </c>
      <c r="C206" s="231" t="s">
        <v>348</v>
      </c>
      <c r="D206" s="345">
        <v>40066</v>
      </c>
      <c r="E206" s="329" t="s">
        <v>463</v>
      </c>
      <c r="F206" s="329"/>
      <c r="G206" s="329">
        <v>500</v>
      </c>
      <c r="H206" s="539"/>
      <c r="I206" s="542"/>
      <c r="J206" s="65"/>
      <c r="K206" s="545"/>
      <c r="L206" s="548"/>
      <c r="M206" s="191"/>
      <c r="N206" s="193"/>
    </row>
    <row r="207" spans="1:15" s="192" customFormat="1" ht="18" x14ac:dyDescent="0.25">
      <c r="A207" s="258">
        <v>3</v>
      </c>
      <c r="B207" s="189">
        <v>31</v>
      </c>
      <c r="C207" s="231" t="s">
        <v>349</v>
      </c>
      <c r="D207" s="345">
        <v>39532</v>
      </c>
      <c r="E207" s="329">
        <v>28.01</v>
      </c>
      <c r="F207" s="329"/>
      <c r="G207" s="481">
        <v>28.01</v>
      </c>
      <c r="H207" s="539"/>
      <c r="I207" s="542"/>
      <c r="J207" s="65"/>
      <c r="K207" s="545"/>
      <c r="L207" s="548"/>
      <c r="M207" s="191"/>
      <c r="N207" s="22"/>
    </row>
    <row r="208" spans="1:15" s="192" customFormat="1" ht="18" x14ac:dyDescent="0.25">
      <c r="A208" s="258">
        <v>4</v>
      </c>
      <c r="B208" s="189">
        <v>5</v>
      </c>
      <c r="C208" s="231" t="s">
        <v>350</v>
      </c>
      <c r="D208" s="345">
        <v>39715</v>
      </c>
      <c r="E208" s="329">
        <v>32.06</v>
      </c>
      <c r="F208" s="329"/>
      <c r="G208" s="481">
        <v>32.06</v>
      </c>
      <c r="H208" s="539"/>
      <c r="I208" s="542"/>
      <c r="J208" s="65"/>
      <c r="K208" s="545"/>
      <c r="L208" s="548"/>
      <c r="M208" s="191"/>
      <c r="N208" s="193">
        <f>G205+G207+G208+G209+G210+G211+G212</f>
        <v>412.03</v>
      </c>
      <c r="O208" s="149"/>
    </row>
    <row r="209" spans="1:17" s="192" customFormat="1" ht="18" x14ac:dyDescent="0.25">
      <c r="A209" s="258">
        <v>5</v>
      </c>
      <c r="B209" s="189">
        <v>15</v>
      </c>
      <c r="C209" s="231" t="s">
        <v>351</v>
      </c>
      <c r="D209" s="345">
        <v>39392</v>
      </c>
      <c r="E209" s="329">
        <v>40</v>
      </c>
      <c r="F209" s="329">
        <v>8</v>
      </c>
      <c r="G209" s="329">
        <v>48</v>
      </c>
      <c r="H209" s="539"/>
      <c r="I209" s="542"/>
      <c r="J209" s="65"/>
      <c r="K209" s="545"/>
      <c r="L209" s="548"/>
      <c r="M209" s="191"/>
      <c r="N209" s="22"/>
      <c r="O209" s="209"/>
    </row>
    <row r="210" spans="1:17" s="192" customFormat="1" ht="18" x14ac:dyDescent="0.25">
      <c r="A210" s="258">
        <v>6</v>
      </c>
      <c r="B210" s="189">
        <v>437</v>
      </c>
      <c r="C210" s="231" t="s">
        <v>352</v>
      </c>
      <c r="D210" s="345">
        <v>39822</v>
      </c>
      <c r="E210" s="329">
        <v>166</v>
      </c>
      <c r="F210" s="329"/>
      <c r="G210" s="481">
        <v>166</v>
      </c>
      <c r="H210" s="539"/>
      <c r="I210" s="542"/>
      <c r="J210" s="65"/>
      <c r="K210" s="545"/>
      <c r="L210" s="548"/>
      <c r="M210" s="191"/>
      <c r="N210" s="22"/>
      <c r="O210" s="209"/>
    </row>
    <row r="211" spans="1:17" s="192" customFormat="1" ht="18" x14ac:dyDescent="0.25">
      <c r="A211" s="258">
        <v>7</v>
      </c>
      <c r="B211" s="189">
        <v>436</v>
      </c>
      <c r="C211" s="231" t="s">
        <v>353</v>
      </c>
      <c r="D211" s="345">
        <v>40161</v>
      </c>
      <c r="E211" s="329">
        <v>46.58</v>
      </c>
      <c r="F211" s="329"/>
      <c r="G211" s="481">
        <v>46.58</v>
      </c>
      <c r="H211" s="539"/>
      <c r="I211" s="542"/>
      <c r="J211" s="65"/>
      <c r="K211" s="545"/>
      <c r="L211" s="548"/>
      <c r="M211" s="191"/>
      <c r="N211" s="22"/>
      <c r="O211" s="209"/>
    </row>
    <row r="212" spans="1:17" s="192" customFormat="1" ht="22.2" customHeight="1" thickBot="1" x14ac:dyDescent="0.35">
      <c r="A212" s="259">
        <v>8</v>
      </c>
      <c r="B212" s="260">
        <v>417</v>
      </c>
      <c r="C212" s="276" t="s">
        <v>354</v>
      </c>
      <c r="D212" s="412">
        <v>40201</v>
      </c>
      <c r="E212" s="330">
        <v>55.38</v>
      </c>
      <c r="F212" s="330">
        <v>3</v>
      </c>
      <c r="G212" s="503">
        <v>58.38</v>
      </c>
      <c r="H212" s="540"/>
      <c r="I212" s="543"/>
      <c r="J212" s="66"/>
      <c r="K212" s="546"/>
      <c r="L212" s="549"/>
      <c r="M212" s="191"/>
      <c r="N212" s="22"/>
      <c r="O212" s="209"/>
      <c r="Q212" s="235"/>
    </row>
    <row r="213" spans="1:17" s="192" customFormat="1" ht="17.399999999999999" customHeight="1" thickBot="1" x14ac:dyDescent="0.3">
      <c r="A213" s="199"/>
      <c r="B213" s="101" t="s">
        <v>141</v>
      </c>
      <c r="C213" s="277" t="s">
        <v>119</v>
      </c>
      <c r="D213" s="205"/>
      <c r="E213" s="49"/>
      <c r="F213" s="49"/>
      <c r="G213" s="49"/>
      <c r="H213" s="49"/>
      <c r="I213" s="49"/>
      <c r="J213" s="114"/>
      <c r="K213" s="114"/>
      <c r="L213" s="137"/>
      <c r="M213" s="191"/>
      <c r="N213" s="22"/>
      <c r="O213" s="209"/>
    </row>
    <row r="214" spans="1:17" s="192" customFormat="1" ht="18" x14ac:dyDescent="0.25">
      <c r="A214" s="261">
        <v>1</v>
      </c>
      <c r="B214" s="265">
        <v>373</v>
      </c>
      <c r="C214" s="279" t="s">
        <v>355</v>
      </c>
      <c r="D214" s="446">
        <v>39430</v>
      </c>
      <c r="E214" s="328">
        <v>96</v>
      </c>
      <c r="F214" s="328">
        <v>5</v>
      </c>
      <c r="G214" s="334">
        <v>101</v>
      </c>
      <c r="H214" s="538"/>
      <c r="I214" s="541">
        <f>SUM(G214:G221)+H214-(MAX(G214:G221))</f>
        <v>506.81999999999994</v>
      </c>
      <c r="J214" s="64"/>
      <c r="K214" s="544">
        <v>3.5879629629629629E-3</v>
      </c>
      <c r="L214" s="547"/>
      <c r="M214" s="191"/>
      <c r="N214" s="22"/>
      <c r="O214" s="209"/>
    </row>
    <row r="215" spans="1:17" s="192" customFormat="1" ht="18" x14ac:dyDescent="0.25">
      <c r="A215" s="258">
        <v>2</v>
      </c>
      <c r="B215" s="189">
        <v>319</v>
      </c>
      <c r="C215" s="225" t="s">
        <v>356</v>
      </c>
      <c r="D215" s="379">
        <v>39428</v>
      </c>
      <c r="E215" s="329">
        <v>67</v>
      </c>
      <c r="F215" s="329">
        <v>8</v>
      </c>
      <c r="G215" s="329">
        <v>75</v>
      </c>
      <c r="H215" s="539"/>
      <c r="I215" s="542"/>
      <c r="J215" s="65"/>
      <c r="K215" s="545"/>
      <c r="L215" s="548"/>
      <c r="M215" s="191"/>
      <c r="N215" s="22"/>
      <c r="O215" s="209"/>
    </row>
    <row r="216" spans="1:17" s="192" customFormat="1" ht="18" x14ac:dyDescent="0.25">
      <c r="A216" s="258">
        <v>3</v>
      </c>
      <c r="B216" s="189">
        <v>276</v>
      </c>
      <c r="C216" s="225" t="s">
        <v>357</v>
      </c>
      <c r="D216" s="379">
        <v>39355</v>
      </c>
      <c r="E216" s="329">
        <v>66.319999999999993</v>
      </c>
      <c r="F216" s="329">
        <v>9</v>
      </c>
      <c r="G216" s="329">
        <v>65.319999999999993</v>
      </c>
      <c r="H216" s="539"/>
      <c r="I216" s="542"/>
      <c r="J216" s="65"/>
      <c r="K216" s="545"/>
      <c r="L216" s="548"/>
      <c r="M216" s="191"/>
      <c r="N216" s="22"/>
      <c r="O216" s="209"/>
    </row>
    <row r="217" spans="1:17" s="192" customFormat="1" ht="18" x14ac:dyDescent="0.25">
      <c r="A217" s="258">
        <v>4</v>
      </c>
      <c r="B217" s="189">
        <v>266</v>
      </c>
      <c r="C217" s="225" t="s">
        <v>358</v>
      </c>
      <c r="D217" s="379">
        <v>39747</v>
      </c>
      <c r="E217" s="329">
        <v>78.47</v>
      </c>
      <c r="F217" s="329"/>
      <c r="G217" s="481">
        <v>78.47</v>
      </c>
      <c r="H217" s="539"/>
      <c r="I217" s="542"/>
      <c r="J217" s="65"/>
      <c r="K217" s="545"/>
      <c r="L217" s="548"/>
      <c r="M217" s="191"/>
      <c r="N217" s="193">
        <f>G214+G215+G216+G217+G218+G219+G220</f>
        <v>506.81999999999994</v>
      </c>
    </row>
    <row r="218" spans="1:17" s="192" customFormat="1" ht="18" x14ac:dyDescent="0.25">
      <c r="A218" s="258">
        <v>5</v>
      </c>
      <c r="B218" s="189">
        <v>303</v>
      </c>
      <c r="C218" s="225" t="s">
        <v>359</v>
      </c>
      <c r="D218" s="379">
        <v>39426</v>
      </c>
      <c r="E218" s="329">
        <v>76</v>
      </c>
      <c r="F218" s="329">
        <v>5</v>
      </c>
      <c r="G218" s="329">
        <v>81</v>
      </c>
      <c r="H218" s="539"/>
      <c r="I218" s="542"/>
      <c r="J218" s="65"/>
      <c r="K218" s="545"/>
      <c r="L218" s="548"/>
      <c r="M218" s="191"/>
      <c r="N218" s="193"/>
      <c r="O218" s="149"/>
      <c r="P218" s="206"/>
    </row>
    <row r="219" spans="1:17" s="192" customFormat="1" ht="18" x14ac:dyDescent="0.25">
      <c r="A219" s="258">
        <v>6</v>
      </c>
      <c r="B219" s="189">
        <v>453</v>
      </c>
      <c r="C219" s="225" t="s">
        <v>360</v>
      </c>
      <c r="D219" s="379">
        <v>39317</v>
      </c>
      <c r="E219" s="329">
        <v>57.19</v>
      </c>
      <c r="F219" s="329">
        <v>3</v>
      </c>
      <c r="G219" s="329">
        <v>60.19</v>
      </c>
      <c r="H219" s="539"/>
      <c r="I219" s="542"/>
      <c r="J219" s="65"/>
      <c r="K219" s="545"/>
      <c r="L219" s="548"/>
      <c r="M219" s="191"/>
      <c r="N219" s="22"/>
    </row>
    <row r="220" spans="1:17" s="192" customFormat="1" ht="18" x14ac:dyDescent="0.25">
      <c r="A220" s="258">
        <v>7</v>
      </c>
      <c r="B220" s="189">
        <v>268</v>
      </c>
      <c r="C220" s="225" t="s">
        <v>361</v>
      </c>
      <c r="D220" s="379">
        <v>39471</v>
      </c>
      <c r="E220" s="329">
        <v>45.84</v>
      </c>
      <c r="F220" s="329"/>
      <c r="G220" s="481">
        <v>45.84</v>
      </c>
      <c r="H220" s="539"/>
      <c r="I220" s="542"/>
      <c r="J220" s="65"/>
      <c r="K220" s="545"/>
      <c r="L220" s="548"/>
      <c r="M220" s="191"/>
      <c r="N220" s="22"/>
    </row>
    <row r="221" spans="1:17" s="192" customFormat="1" ht="18.600000000000001" thickBot="1" x14ac:dyDescent="0.3">
      <c r="A221" s="259">
        <v>8</v>
      </c>
      <c r="B221" s="447"/>
      <c r="C221" s="448"/>
      <c r="D221" s="449"/>
      <c r="E221" s="330"/>
      <c r="F221" s="330"/>
      <c r="G221" s="336">
        <v>500</v>
      </c>
      <c r="H221" s="540"/>
      <c r="I221" s="543"/>
      <c r="J221" s="66"/>
      <c r="K221" s="546"/>
      <c r="L221" s="549"/>
      <c r="M221" s="191"/>
      <c r="N221" s="22"/>
    </row>
    <row r="222" spans="1:17" s="192" customFormat="1" ht="21.6" thickBot="1" x14ac:dyDescent="0.35">
      <c r="A222" s="136"/>
      <c r="B222" s="101" t="s">
        <v>142</v>
      </c>
      <c r="C222" s="197" t="s">
        <v>362</v>
      </c>
      <c r="D222" s="92"/>
      <c r="E222" s="162"/>
      <c r="F222" s="162"/>
      <c r="G222" s="162"/>
      <c r="H222" s="162"/>
      <c r="I222" s="163"/>
      <c r="J222" s="202"/>
      <c r="K222" s="203"/>
      <c r="L222" s="204"/>
      <c r="M222" s="191"/>
      <c r="N222" s="22"/>
    </row>
    <row r="223" spans="1:17" s="192" customFormat="1" ht="18" x14ac:dyDescent="0.25">
      <c r="A223" s="261">
        <v>1</v>
      </c>
      <c r="B223" s="265">
        <v>103</v>
      </c>
      <c r="C223" s="266" t="s">
        <v>363</v>
      </c>
      <c r="D223" s="450">
        <v>39948</v>
      </c>
      <c r="E223" s="328">
        <v>42.36</v>
      </c>
      <c r="F223" s="328">
        <v>9</v>
      </c>
      <c r="G223" s="334">
        <v>51.36</v>
      </c>
      <c r="H223" s="538"/>
      <c r="I223" s="541">
        <f>SUM(G223:G230)+H223-(MAX(G223:G230))</f>
        <v>390.25</v>
      </c>
      <c r="J223" s="64"/>
      <c r="K223" s="331"/>
      <c r="L223" s="532"/>
      <c r="M223" s="191"/>
      <c r="N223" s="22"/>
    </row>
    <row r="224" spans="1:17" s="192" customFormat="1" ht="18" x14ac:dyDescent="0.25">
      <c r="A224" s="258">
        <v>2</v>
      </c>
      <c r="B224" s="189">
        <v>407</v>
      </c>
      <c r="C224" s="228" t="s">
        <v>364</v>
      </c>
      <c r="D224" s="375">
        <v>40044</v>
      </c>
      <c r="E224" s="329">
        <v>48.81</v>
      </c>
      <c r="F224" s="329"/>
      <c r="G224" s="481">
        <v>48.81</v>
      </c>
      <c r="H224" s="539"/>
      <c r="I224" s="542"/>
      <c r="J224" s="65"/>
      <c r="K224" s="332"/>
      <c r="L224" s="533"/>
      <c r="M224" s="191"/>
      <c r="N224" s="22"/>
      <c r="O224" s="206">
        <f>G223+G224+G225+G226+G227+G228+G229</f>
        <v>390.25</v>
      </c>
    </row>
    <row r="225" spans="1:16" s="192" customFormat="1" ht="18" x14ac:dyDescent="0.25">
      <c r="A225" s="258">
        <v>3</v>
      </c>
      <c r="B225" s="189">
        <v>444</v>
      </c>
      <c r="C225" s="228" t="s">
        <v>365</v>
      </c>
      <c r="D225" s="375">
        <v>39960</v>
      </c>
      <c r="E225" s="329">
        <v>45.83</v>
      </c>
      <c r="F225" s="329"/>
      <c r="G225" s="481">
        <v>45.83</v>
      </c>
      <c r="H225" s="539"/>
      <c r="I225" s="542"/>
      <c r="J225" s="65"/>
      <c r="K225" s="332"/>
      <c r="L225" s="533"/>
      <c r="M225" s="191"/>
      <c r="N225" s="22"/>
    </row>
    <row r="226" spans="1:16" s="192" customFormat="1" ht="18" x14ac:dyDescent="0.25">
      <c r="A226" s="258">
        <v>4</v>
      </c>
      <c r="B226" s="189">
        <v>333</v>
      </c>
      <c r="C226" s="228" t="s">
        <v>366</v>
      </c>
      <c r="D226" s="375">
        <v>39968</v>
      </c>
      <c r="E226" s="329">
        <v>35.31</v>
      </c>
      <c r="F226" s="329">
        <v>3</v>
      </c>
      <c r="G226" s="329">
        <v>38.31</v>
      </c>
      <c r="H226" s="539"/>
      <c r="I226" s="542"/>
      <c r="J226" s="65"/>
      <c r="K226" s="332"/>
      <c r="L226" s="533"/>
      <c r="M226" s="191"/>
      <c r="N226" s="193">
        <f>G223+G224+G225+G226+G228+G229+G227</f>
        <v>390.25</v>
      </c>
      <c r="O226" s="149"/>
      <c r="P226" s="206"/>
    </row>
    <row r="227" spans="1:16" s="192" customFormat="1" ht="18" x14ac:dyDescent="0.25">
      <c r="A227" s="258">
        <v>5</v>
      </c>
      <c r="B227" s="189">
        <v>225</v>
      </c>
      <c r="C227" s="228" t="s">
        <v>367</v>
      </c>
      <c r="D227" s="375">
        <v>39550</v>
      </c>
      <c r="E227" s="329"/>
      <c r="F227" s="329"/>
      <c r="G227" s="329">
        <v>120</v>
      </c>
      <c r="H227" s="539"/>
      <c r="I227" s="542"/>
      <c r="J227" s="65"/>
      <c r="K227" s="332"/>
      <c r="L227" s="533"/>
      <c r="M227" s="191"/>
      <c r="N227" s="22"/>
    </row>
    <row r="228" spans="1:16" s="192" customFormat="1" ht="18" x14ac:dyDescent="0.25">
      <c r="A228" s="258">
        <v>6</v>
      </c>
      <c r="B228" s="189">
        <v>488</v>
      </c>
      <c r="C228" s="228" t="s">
        <v>368</v>
      </c>
      <c r="D228" s="375">
        <v>39985</v>
      </c>
      <c r="E228" s="329">
        <v>36.19</v>
      </c>
      <c r="F228" s="329">
        <v>3</v>
      </c>
      <c r="G228" s="329">
        <v>39.19</v>
      </c>
      <c r="H228" s="539"/>
      <c r="I228" s="542"/>
      <c r="J228" s="65"/>
      <c r="K228" s="332"/>
      <c r="L228" s="533"/>
      <c r="M228" s="191"/>
      <c r="N228" s="22"/>
    </row>
    <row r="229" spans="1:16" s="192" customFormat="1" ht="18" x14ac:dyDescent="0.25">
      <c r="A229" s="258">
        <v>7</v>
      </c>
      <c r="B229" s="189">
        <v>484</v>
      </c>
      <c r="C229" s="228" t="s">
        <v>369</v>
      </c>
      <c r="D229" s="375">
        <v>39591</v>
      </c>
      <c r="E229" s="329">
        <v>43.75</v>
      </c>
      <c r="F229" s="329">
        <v>3</v>
      </c>
      <c r="G229" s="329">
        <v>46.75</v>
      </c>
      <c r="H229" s="539"/>
      <c r="I229" s="542"/>
      <c r="J229" s="65"/>
      <c r="K229" s="332"/>
      <c r="L229" s="533"/>
      <c r="M229" s="191"/>
      <c r="N229" s="22"/>
    </row>
    <row r="230" spans="1:16" s="192" customFormat="1" ht="18.600000000000001" thickBot="1" x14ac:dyDescent="0.3">
      <c r="A230" s="259">
        <v>8</v>
      </c>
      <c r="B230" s="451"/>
      <c r="C230" s="451"/>
      <c r="D230" s="451"/>
      <c r="E230" s="330"/>
      <c r="F230" s="330"/>
      <c r="G230" s="336">
        <v>500</v>
      </c>
      <c r="H230" s="540"/>
      <c r="I230" s="543"/>
      <c r="J230" s="66"/>
      <c r="K230" s="333"/>
      <c r="L230" s="534"/>
      <c r="M230" s="191"/>
      <c r="N230" s="22"/>
    </row>
    <row r="231" spans="1:16" s="192" customFormat="1" ht="17.399999999999999" customHeight="1" thickBot="1" x14ac:dyDescent="0.3">
      <c r="A231" s="22"/>
      <c r="B231" s="101" t="s">
        <v>143</v>
      </c>
      <c r="C231" s="380" t="s">
        <v>151</v>
      </c>
      <c r="D231" s="381"/>
      <c r="E231" s="49"/>
      <c r="F231" s="49"/>
      <c r="G231" s="49"/>
      <c r="H231" s="49"/>
      <c r="I231" s="49"/>
      <c r="J231" s="114"/>
      <c r="K231" s="114"/>
      <c r="L231" s="137"/>
      <c r="M231" s="191"/>
      <c r="N231" s="22"/>
    </row>
    <row r="232" spans="1:16" s="192" customFormat="1" ht="18" x14ac:dyDescent="0.25">
      <c r="A232" s="261">
        <v>1</v>
      </c>
      <c r="B232" s="262">
        <v>159</v>
      </c>
      <c r="C232" s="272" t="s">
        <v>370</v>
      </c>
      <c r="D232" s="452">
        <v>39527</v>
      </c>
      <c r="E232" s="328">
        <v>48.66</v>
      </c>
      <c r="F232" s="328"/>
      <c r="G232" s="482">
        <v>48.66</v>
      </c>
      <c r="H232" s="538"/>
      <c r="I232" s="541">
        <f>SUM(G232:G239)+H232-(MAX(G232:G239))</f>
        <v>430.75</v>
      </c>
      <c r="J232" s="64"/>
      <c r="K232" s="544">
        <v>5.3009259259259251E-3</v>
      </c>
      <c r="L232" s="547"/>
      <c r="M232" s="191"/>
      <c r="N232" s="22"/>
    </row>
    <row r="233" spans="1:16" s="192" customFormat="1" ht="18" x14ac:dyDescent="0.25">
      <c r="A233" s="258">
        <v>2</v>
      </c>
      <c r="B233" s="226">
        <v>295</v>
      </c>
      <c r="C233" s="224" t="s">
        <v>371</v>
      </c>
      <c r="D233" s="382">
        <v>39673</v>
      </c>
      <c r="E233" s="329">
        <v>131</v>
      </c>
      <c r="F233" s="329"/>
      <c r="G233" s="481">
        <v>131</v>
      </c>
      <c r="H233" s="539"/>
      <c r="I233" s="542"/>
      <c r="J233" s="65"/>
      <c r="K233" s="545"/>
      <c r="L233" s="548"/>
      <c r="M233" s="191"/>
      <c r="N233" s="22"/>
    </row>
    <row r="234" spans="1:16" s="192" customFormat="1" ht="18" x14ac:dyDescent="0.25">
      <c r="A234" s="258">
        <v>3</v>
      </c>
      <c r="B234" s="226">
        <v>74</v>
      </c>
      <c r="C234" s="224" t="s">
        <v>372</v>
      </c>
      <c r="D234" s="382">
        <v>39828</v>
      </c>
      <c r="E234" s="329">
        <v>54.5</v>
      </c>
      <c r="F234" s="329"/>
      <c r="G234" s="481">
        <v>54.5</v>
      </c>
      <c r="H234" s="539"/>
      <c r="I234" s="542"/>
      <c r="J234" s="65"/>
      <c r="K234" s="545"/>
      <c r="L234" s="548"/>
      <c r="M234" s="191"/>
      <c r="N234" s="22"/>
    </row>
    <row r="235" spans="1:16" s="192" customFormat="1" ht="18" x14ac:dyDescent="0.25">
      <c r="A235" s="258">
        <v>4</v>
      </c>
      <c r="B235" s="226">
        <v>71</v>
      </c>
      <c r="C235" s="224" t="s">
        <v>373</v>
      </c>
      <c r="D235" s="382">
        <v>39644</v>
      </c>
      <c r="E235" s="329">
        <v>64.099999999999994</v>
      </c>
      <c r="F235" s="329">
        <v>3</v>
      </c>
      <c r="G235" s="329">
        <v>67.099999999999994</v>
      </c>
      <c r="H235" s="539"/>
      <c r="I235" s="542"/>
      <c r="J235" s="65"/>
      <c r="K235" s="545"/>
      <c r="L235" s="548"/>
      <c r="M235" s="191"/>
      <c r="N235" s="193">
        <f>G232+G234+G235+G236+G237+G238+G239</f>
        <v>430.75</v>
      </c>
    </row>
    <row r="236" spans="1:16" s="192" customFormat="1" ht="18" x14ac:dyDescent="0.25">
      <c r="A236" s="258">
        <v>5</v>
      </c>
      <c r="B236" s="226">
        <v>57</v>
      </c>
      <c r="C236" s="224" t="s">
        <v>374</v>
      </c>
      <c r="D236" s="382">
        <v>39644</v>
      </c>
      <c r="E236" s="329">
        <v>49.95</v>
      </c>
      <c r="F236" s="329">
        <v>5</v>
      </c>
      <c r="G236" s="329">
        <v>54.95</v>
      </c>
      <c r="H236" s="539"/>
      <c r="I236" s="542"/>
      <c r="J236" s="65"/>
      <c r="K236" s="545"/>
      <c r="L236" s="548"/>
      <c r="M236" s="191"/>
      <c r="N236" s="193"/>
      <c r="O236" s="149"/>
    </row>
    <row r="237" spans="1:16" s="192" customFormat="1" ht="18" x14ac:dyDescent="0.25">
      <c r="A237" s="258">
        <v>6</v>
      </c>
      <c r="B237" s="226">
        <v>210</v>
      </c>
      <c r="C237" s="224" t="s">
        <v>375</v>
      </c>
      <c r="D237" s="382">
        <v>40039</v>
      </c>
      <c r="E237" s="329">
        <v>97</v>
      </c>
      <c r="F237" s="329">
        <v>5</v>
      </c>
      <c r="G237" s="329">
        <v>102</v>
      </c>
      <c r="H237" s="539"/>
      <c r="I237" s="542"/>
      <c r="J237" s="65"/>
      <c r="K237" s="545"/>
      <c r="L237" s="548"/>
      <c r="M237" s="191"/>
      <c r="N237" s="22"/>
    </row>
    <row r="238" spans="1:16" s="192" customFormat="1" ht="18" x14ac:dyDescent="0.25">
      <c r="A238" s="258">
        <v>7</v>
      </c>
      <c r="B238" s="226">
        <v>143</v>
      </c>
      <c r="C238" s="224" t="s">
        <v>376</v>
      </c>
      <c r="D238" s="382">
        <v>39478</v>
      </c>
      <c r="E238" s="329">
        <v>52.69</v>
      </c>
      <c r="F238" s="329">
        <v>5</v>
      </c>
      <c r="G238" s="329">
        <v>57.69</v>
      </c>
      <c r="H238" s="539"/>
      <c r="I238" s="542"/>
      <c r="J238" s="65"/>
      <c r="K238" s="545"/>
      <c r="L238" s="548"/>
      <c r="M238" s="191"/>
      <c r="N238" s="22"/>
    </row>
    <row r="239" spans="1:16" s="192" customFormat="1" ht="18.600000000000001" thickBot="1" x14ac:dyDescent="0.3">
      <c r="A239" s="259">
        <v>8</v>
      </c>
      <c r="B239" s="263">
        <v>142</v>
      </c>
      <c r="C239" s="267" t="s">
        <v>377</v>
      </c>
      <c r="D239" s="453">
        <v>39839</v>
      </c>
      <c r="E239" s="330">
        <v>45.85</v>
      </c>
      <c r="F239" s="330"/>
      <c r="G239" s="483">
        <v>45.85</v>
      </c>
      <c r="H239" s="540"/>
      <c r="I239" s="543"/>
      <c r="J239" s="66"/>
      <c r="K239" s="546"/>
      <c r="L239" s="549"/>
      <c r="M239" s="191"/>
      <c r="N239" s="22"/>
    </row>
    <row r="240" spans="1:16" s="192" customFormat="1" ht="35.4" thickBot="1" x14ac:dyDescent="0.3">
      <c r="A240" s="199"/>
      <c r="B240" s="101" t="s">
        <v>144</v>
      </c>
      <c r="C240" s="383" t="s">
        <v>465</v>
      </c>
      <c r="D240" s="131"/>
      <c r="E240" s="49"/>
      <c r="F240" s="49"/>
      <c r="G240" s="49"/>
      <c r="H240" s="49"/>
      <c r="I240" s="132"/>
      <c r="J240" s="114"/>
      <c r="K240" s="190"/>
      <c r="L240" s="137"/>
      <c r="M240" s="191"/>
      <c r="N240" s="22"/>
    </row>
    <row r="241" spans="1:15" s="192" customFormat="1" ht="18" x14ac:dyDescent="0.25">
      <c r="A241" s="261">
        <v>1</v>
      </c>
      <c r="B241" s="265">
        <v>61</v>
      </c>
      <c r="C241" s="272" t="s">
        <v>378</v>
      </c>
      <c r="D241" s="440">
        <v>39897</v>
      </c>
      <c r="E241" s="328">
        <v>360</v>
      </c>
      <c r="F241" s="328"/>
      <c r="G241" s="482">
        <v>360</v>
      </c>
      <c r="H241" s="538"/>
      <c r="I241" s="541">
        <f>SUM(G241:G248)+H241-(MAX(G241:G248))</f>
        <v>736.98</v>
      </c>
      <c r="J241" s="64"/>
      <c r="K241" s="544">
        <v>5.3009259259259251E-3</v>
      </c>
      <c r="L241" s="547"/>
      <c r="M241" s="191"/>
      <c r="N241" s="22"/>
    </row>
    <row r="242" spans="1:15" s="192" customFormat="1" ht="18" x14ac:dyDescent="0.25">
      <c r="A242" s="258">
        <v>2</v>
      </c>
      <c r="B242" s="189">
        <v>347</v>
      </c>
      <c r="C242" s="224" t="s">
        <v>379</v>
      </c>
      <c r="D242" s="374">
        <v>39778</v>
      </c>
      <c r="E242" s="329">
        <v>49.86</v>
      </c>
      <c r="F242" s="329"/>
      <c r="G242" s="481">
        <v>49.86</v>
      </c>
      <c r="H242" s="539"/>
      <c r="I242" s="542"/>
      <c r="J242" s="65"/>
      <c r="K242" s="545"/>
      <c r="L242" s="548"/>
      <c r="M242" s="191"/>
      <c r="N242" s="22"/>
    </row>
    <row r="243" spans="1:15" s="192" customFormat="1" ht="18" x14ac:dyDescent="0.25">
      <c r="A243" s="258">
        <v>3</v>
      </c>
      <c r="B243" s="189">
        <v>162</v>
      </c>
      <c r="C243" s="224" t="s">
        <v>380</v>
      </c>
      <c r="D243" s="374">
        <v>39445</v>
      </c>
      <c r="E243" s="329">
        <v>59.6</v>
      </c>
      <c r="F243" s="329">
        <v>5</v>
      </c>
      <c r="G243" s="329">
        <v>64.599999999999994</v>
      </c>
      <c r="H243" s="539"/>
      <c r="I243" s="542"/>
      <c r="J243" s="65"/>
      <c r="K243" s="545"/>
      <c r="L243" s="548"/>
      <c r="M243" s="191"/>
      <c r="N243" s="22"/>
    </row>
    <row r="244" spans="1:15" s="192" customFormat="1" ht="18" x14ac:dyDescent="0.25">
      <c r="A244" s="258">
        <v>4</v>
      </c>
      <c r="B244" s="189">
        <v>132</v>
      </c>
      <c r="C244" s="224" t="s">
        <v>381</v>
      </c>
      <c r="D244" s="374">
        <v>39425</v>
      </c>
      <c r="E244" s="329">
        <v>46.28</v>
      </c>
      <c r="F244" s="329">
        <v>3</v>
      </c>
      <c r="G244" s="329">
        <v>49.28</v>
      </c>
      <c r="H244" s="539"/>
      <c r="I244" s="542"/>
      <c r="J244" s="65"/>
      <c r="K244" s="545"/>
      <c r="L244" s="548"/>
      <c r="M244" s="191"/>
      <c r="N244" s="193"/>
      <c r="O244" s="149"/>
    </row>
    <row r="245" spans="1:15" s="192" customFormat="1" ht="18" x14ac:dyDescent="0.25">
      <c r="A245" s="258">
        <v>5</v>
      </c>
      <c r="B245" s="189">
        <v>168</v>
      </c>
      <c r="C245" s="224" t="s">
        <v>382</v>
      </c>
      <c r="D245" s="374">
        <v>40214</v>
      </c>
      <c r="E245" s="329">
        <v>302.32</v>
      </c>
      <c r="F245" s="329"/>
      <c r="G245" s="481">
        <v>302.32</v>
      </c>
      <c r="H245" s="539"/>
      <c r="I245" s="542"/>
      <c r="J245" s="65"/>
      <c r="K245" s="545"/>
      <c r="L245" s="548"/>
      <c r="M245" s="191"/>
      <c r="N245" s="193">
        <f>G242+G243+G244+G245+G246+G247+G248</f>
        <v>736.9799999999999</v>
      </c>
    </row>
    <row r="246" spans="1:15" s="192" customFormat="1" ht="18" x14ac:dyDescent="0.25">
      <c r="A246" s="258">
        <v>6</v>
      </c>
      <c r="B246" s="189">
        <v>194</v>
      </c>
      <c r="C246" s="224" t="s">
        <v>383</v>
      </c>
      <c r="D246" s="374">
        <v>39768</v>
      </c>
      <c r="E246" s="329">
        <v>151</v>
      </c>
      <c r="F246" s="329">
        <v>3</v>
      </c>
      <c r="G246" s="329">
        <v>154</v>
      </c>
      <c r="H246" s="539"/>
      <c r="I246" s="542"/>
      <c r="J246" s="65"/>
      <c r="K246" s="545"/>
      <c r="L246" s="548"/>
      <c r="M246" s="191"/>
      <c r="N246" s="22"/>
    </row>
    <row r="247" spans="1:15" s="192" customFormat="1" ht="31.95" customHeight="1" x14ac:dyDescent="0.25">
      <c r="A247" s="258">
        <v>7</v>
      </c>
      <c r="B247" s="189">
        <v>197</v>
      </c>
      <c r="C247" s="224" t="s">
        <v>384</v>
      </c>
      <c r="D247" s="374">
        <v>39691</v>
      </c>
      <c r="E247" s="329">
        <v>72.040000000000006</v>
      </c>
      <c r="F247" s="329"/>
      <c r="G247" s="329">
        <v>72.040000000000006</v>
      </c>
      <c r="H247" s="539"/>
      <c r="I247" s="542"/>
      <c r="J247" s="65"/>
      <c r="K247" s="545"/>
      <c r="L247" s="548"/>
      <c r="M247" s="191"/>
      <c r="N247" s="22"/>
    </row>
    <row r="248" spans="1:15" s="192" customFormat="1" ht="18.600000000000001" thickBot="1" x14ac:dyDescent="0.3">
      <c r="A248" s="259">
        <v>8</v>
      </c>
      <c r="B248" s="260">
        <v>52</v>
      </c>
      <c r="C248" s="267" t="s">
        <v>385</v>
      </c>
      <c r="D248" s="454">
        <v>40024</v>
      </c>
      <c r="E248" s="330">
        <v>44.88</v>
      </c>
      <c r="F248" s="330"/>
      <c r="G248" s="483">
        <v>44.88</v>
      </c>
      <c r="H248" s="540"/>
      <c r="I248" s="543"/>
      <c r="J248" s="66"/>
      <c r="K248" s="546"/>
      <c r="L248" s="549"/>
      <c r="M248" s="191"/>
      <c r="N248" s="22"/>
    </row>
    <row r="249" spans="1:15" ht="21.6" thickBot="1" x14ac:dyDescent="0.35">
      <c r="A249" s="136"/>
      <c r="B249" s="101" t="s">
        <v>145</v>
      </c>
      <c r="C249" s="197" t="s">
        <v>115</v>
      </c>
      <c r="D249" s="384"/>
      <c r="E249" s="49"/>
      <c r="F249" s="49"/>
      <c r="G249" s="49"/>
      <c r="H249" s="49"/>
      <c r="I249" s="132"/>
      <c r="J249" s="114"/>
      <c r="K249" s="190"/>
      <c r="L249" s="137"/>
    </row>
    <row r="250" spans="1:15" ht="18" x14ac:dyDescent="0.25">
      <c r="A250" s="261">
        <v>1</v>
      </c>
      <c r="B250" s="265">
        <v>476</v>
      </c>
      <c r="C250" s="266" t="s">
        <v>386</v>
      </c>
      <c r="D250" s="410">
        <v>39529</v>
      </c>
      <c r="E250" s="328">
        <v>40</v>
      </c>
      <c r="F250" s="328">
        <v>8</v>
      </c>
      <c r="G250" s="334">
        <v>48</v>
      </c>
      <c r="H250" s="328"/>
      <c r="I250" s="529">
        <f>SUM(G250:G257)+H250-(MAX(G250:G257))</f>
        <v>598.73</v>
      </c>
      <c r="J250" s="64"/>
      <c r="K250" s="331">
        <v>5.3009259259259251E-3</v>
      </c>
      <c r="L250" s="532"/>
    </row>
    <row r="251" spans="1:15" ht="18" x14ac:dyDescent="0.25">
      <c r="A251" s="258">
        <v>2</v>
      </c>
      <c r="B251" s="189">
        <v>485</v>
      </c>
      <c r="C251" s="228" t="s">
        <v>387</v>
      </c>
      <c r="D251" s="345">
        <v>39317</v>
      </c>
      <c r="E251" s="329" t="s">
        <v>463</v>
      </c>
      <c r="F251" s="329"/>
      <c r="G251" s="329">
        <v>120</v>
      </c>
      <c r="H251" s="329"/>
      <c r="I251" s="530"/>
      <c r="J251" s="65"/>
      <c r="K251" s="332"/>
      <c r="L251" s="533"/>
    </row>
    <row r="252" spans="1:15" ht="18" x14ac:dyDescent="0.25">
      <c r="A252" s="258">
        <v>3</v>
      </c>
      <c r="B252" s="189">
        <v>421</v>
      </c>
      <c r="C252" s="228" t="s">
        <v>388</v>
      </c>
      <c r="D252" s="345">
        <v>39331</v>
      </c>
      <c r="E252" s="329">
        <v>53.13</v>
      </c>
      <c r="F252" s="329"/>
      <c r="G252" s="481">
        <v>53.13</v>
      </c>
      <c r="H252" s="329"/>
      <c r="I252" s="530"/>
      <c r="J252" s="65"/>
      <c r="K252" s="332"/>
      <c r="L252" s="533"/>
    </row>
    <row r="253" spans="1:15" ht="18" x14ac:dyDescent="0.25">
      <c r="A253" s="258">
        <v>4</v>
      </c>
      <c r="B253" s="189">
        <v>414</v>
      </c>
      <c r="C253" s="228" t="s">
        <v>389</v>
      </c>
      <c r="D253" s="345">
        <v>39572</v>
      </c>
      <c r="E253" s="329">
        <v>67.19</v>
      </c>
      <c r="F253" s="329">
        <v>6</v>
      </c>
      <c r="G253" s="329">
        <v>73.19</v>
      </c>
      <c r="H253" s="329"/>
      <c r="I253" s="530"/>
      <c r="J253" s="65"/>
      <c r="K253" s="332"/>
      <c r="L253" s="533"/>
      <c r="N253" s="126"/>
      <c r="O253" s="149"/>
    </row>
    <row r="254" spans="1:15" ht="18" x14ac:dyDescent="0.25">
      <c r="A254" s="258">
        <v>5</v>
      </c>
      <c r="B254" s="189">
        <v>448</v>
      </c>
      <c r="C254" s="228" t="s">
        <v>390</v>
      </c>
      <c r="D254" s="345">
        <v>39484</v>
      </c>
      <c r="E254" s="329">
        <v>64</v>
      </c>
      <c r="F254" s="329"/>
      <c r="G254" s="481">
        <v>64</v>
      </c>
      <c r="H254" s="329"/>
      <c r="I254" s="530"/>
      <c r="J254" s="65"/>
      <c r="K254" s="332"/>
      <c r="L254" s="533"/>
      <c r="N254" s="126">
        <f>G250+G251+G252+G253+G254+G255+G256</f>
        <v>598.73</v>
      </c>
      <c r="O254" s="149"/>
    </row>
    <row r="255" spans="1:15" ht="18" x14ac:dyDescent="0.25">
      <c r="A255" s="258">
        <v>6</v>
      </c>
      <c r="B255" s="189">
        <v>406</v>
      </c>
      <c r="C255" s="228" t="s">
        <v>391</v>
      </c>
      <c r="D255" s="345">
        <v>39455</v>
      </c>
      <c r="E255" s="329">
        <v>123.41</v>
      </c>
      <c r="F255" s="329">
        <v>8</v>
      </c>
      <c r="G255" s="329">
        <v>131.41</v>
      </c>
      <c r="H255" s="329"/>
      <c r="I255" s="530"/>
      <c r="J255" s="65"/>
      <c r="K255" s="332"/>
      <c r="L255" s="533"/>
    </row>
    <row r="256" spans="1:15" ht="26.4" customHeight="1" x14ac:dyDescent="0.25">
      <c r="A256" s="258">
        <v>7</v>
      </c>
      <c r="B256" s="189">
        <v>498</v>
      </c>
      <c r="C256" s="228" t="s">
        <v>392</v>
      </c>
      <c r="D256" s="345">
        <v>39430</v>
      </c>
      <c r="E256" s="329">
        <v>106</v>
      </c>
      <c r="F256" s="329">
        <v>3</v>
      </c>
      <c r="G256" s="329">
        <v>109</v>
      </c>
      <c r="H256" s="329"/>
      <c r="I256" s="530"/>
      <c r="J256" s="65"/>
      <c r="K256" s="332"/>
      <c r="L256" s="533"/>
    </row>
    <row r="257" spans="1:17" ht="18" customHeight="1" thickBot="1" x14ac:dyDescent="0.3">
      <c r="A257" s="259">
        <v>8</v>
      </c>
      <c r="B257" s="447"/>
      <c r="C257" s="456"/>
      <c r="D257" s="434"/>
      <c r="E257" s="330"/>
      <c r="F257" s="330"/>
      <c r="G257" s="336">
        <v>500</v>
      </c>
      <c r="H257" s="330"/>
      <c r="I257" s="531"/>
      <c r="J257" s="66"/>
      <c r="K257" s="333"/>
      <c r="L257" s="534"/>
    </row>
    <row r="258" spans="1:17" ht="18" customHeight="1" thickBot="1" x14ac:dyDescent="0.3">
      <c r="A258" s="200"/>
      <c r="B258" s="210" t="s">
        <v>146</v>
      </c>
      <c r="C258" s="277" t="s">
        <v>152</v>
      </c>
      <c r="D258" s="455"/>
      <c r="E258" s="49"/>
      <c r="F258" s="49"/>
      <c r="G258" s="49"/>
      <c r="H258" s="49"/>
      <c r="I258" s="132"/>
      <c r="J258" s="114"/>
      <c r="K258" s="190"/>
      <c r="L258" s="137"/>
    </row>
    <row r="259" spans="1:17" s="192" customFormat="1" ht="18.600000000000001" customHeight="1" x14ac:dyDescent="0.25">
      <c r="A259" s="261">
        <v>1</v>
      </c>
      <c r="B259" s="262">
        <v>166</v>
      </c>
      <c r="C259" s="279" t="s">
        <v>393</v>
      </c>
      <c r="D259" s="440">
        <v>39670</v>
      </c>
      <c r="E259" s="328">
        <v>57.3</v>
      </c>
      <c r="F259" s="328"/>
      <c r="G259" s="390">
        <v>57.3</v>
      </c>
      <c r="H259" s="152"/>
      <c r="I259" s="541">
        <f>SUM(G259:G266)+H259-(MAX(G259:G266))</f>
        <v>433.18000000000006</v>
      </c>
      <c r="J259" s="64"/>
      <c r="K259" s="64"/>
      <c r="L259" s="529"/>
      <c r="M259" s="191"/>
      <c r="N259" s="22"/>
    </row>
    <row r="260" spans="1:17" s="192" customFormat="1" ht="18" x14ac:dyDescent="0.25">
      <c r="A260" s="258">
        <v>2</v>
      </c>
      <c r="B260" s="226">
        <v>471</v>
      </c>
      <c r="C260" s="225" t="s">
        <v>394</v>
      </c>
      <c r="D260" s="374">
        <v>39620</v>
      </c>
      <c r="E260" s="329">
        <v>67</v>
      </c>
      <c r="F260" s="329"/>
      <c r="G260" s="391">
        <v>67</v>
      </c>
      <c r="H260" s="550"/>
      <c r="I260" s="542"/>
      <c r="J260" s="65"/>
      <c r="K260" s="388">
        <v>3.9120370370370368E-3</v>
      </c>
      <c r="L260" s="530"/>
      <c r="M260" s="191"/>
      <c r="N260" s="22"/>
    </row>
    <row r="261" spans="1:17" s="192" customFormat="1" ht="18" x14ac:dyDescent="0.25">
      <c r="A261" s="258">
        <v>3</v>
      </c>
      <c r="B261" s="226">
        <v>246</v>
      </c>
      <c r="C261" s="225" t="s">
        <v>395</v>
      </c>
      <c r="D261" s="374">
        <v>39291</v>
      </c>
      <c r="E261" s="329">
        <v>74.040000000000006</v>
      </c>
      <c r="F261" s="329">
        <v>5</v>
      </c>
      <c r="G261" s="391">
        <v>79.040000000000006</v>
      </c>
      <c r="H261" s="550"/>
      <c r="I261" s="542"/>
      <c r="J261" s="65"/>
      <c r="K261" s="388"/>
      <c r="L261" s="530"/>
      <c r="M261" s="191"/>
      <c r="N261" s="22"/>
    </row>
    <row r="262" spans="1:17" s="192" customFormat="1" ht="18" x14ac:dyDescent="0.25">
      <c r="A262" s="258">
        <v>4</v>
      </c>
      <c r="B262" s="226">
        <v>247</v>
      </c>
      <c r="C262" s="225" t="s">
        <v>396</v>
      </c>
      <c r="D262" s="374">
        <v>39282</v>
      </c>
      <c r="E262" s="329">
        <v>28.72</v>
      </c>
      <c r="F262" s="329"/>
      <c r="G262" s="391">
        <v>28.72</v>
      </c>
      <c r="H262" s="550"/>
      <c r="I262" s="542"/>
      <c r="J262" s="65"/>
      <c r="K262" s="388"/>
      <c r="L262" s="530"/>
      <c r="M262" s="191"/>
      <c r="N262" s="193">
        <f>G259+G260+G261+G262+G263+G264+G265</f>
        <v>433.18</v>
      </c>
      <c r="O262" s="206"/>
    </row>
    <row r="263" spans="1:17" s="192" customFormat="1" ht="18" x14ac:dyDescent="0.25">
      <c r="A263" s="258">
        <v>5</v>
      </c>
      <c r="B263" s="226">
        <v>365</v>
      </c>
      <c r="C263" s="225" t="s">
        <v>397</v>
      </c>
      <c r="D263" s="374">
        <v>40120</v>
      </c>
      <c r="E263" s="329">
        <v>59.76</v>
      </c>
      <c r="F263" s="329">
        <v>3</v>
      </c>
      <c r="G263" s="391">
        <v>62.76</v>
      </c>
      <c r="H263" s="550"/>
      <c r="I263" s="542"/>
      <c r="J263" s="65"/>
      <c r="K263" s="388"/>
      <c r="L263" s="530"/>
      <c r="M263" s="191"/>
      <c r="N263" s="22"/>
    </row>
    <row r="264" spans="1:17" s="192" customFormat="1" ht="18" x14ac:dyDescent="0.25">
      <c r="A264" s="258">
        <v>6</v>
      </c>
      <c r="B264" s="226">
        <v>332</v>
      </c>
      <c r="C264" s="225" t="s">
        <v>398</v>
      </c>
      <c r="D264" s="374">
        <v>40093</v>
      </c>
      <c r="E264" s="329">
        <v>81</v>
      </c>
      <c r="F264" s="329"/>
      <c r="G264" s="391">
        <v>81</v>
      </c>
      <c r="H264" s="550"/>
      <c r="I264" s="542"/>
      <c r="J264" s="65"/>
      <c r="K264" s="388"/>
      <c r="L264" s="530"/>
      <c r="M264" s="191"/>
      <c r="N264" s="193"/>
      <c r="O264" s="206"/>
      <c r="Q264" s="206"/>
    </row>
    <row r="265" spans="1:17" s="192" customFormat="1" ht="18" x14ac:dyDescent="0.25">
      <c r="A265" s="258">
        <v>7</v>
      </c>
      <c r="B265" s="226">
        <v>267</v>
      </c>
      <c r="C265" s="225" t="s">
        <v>399</v>
      </c>
      <c r="D265" s="374">
        <v>39461</v>
      </c>
      <c r="E265" s="329">
        <v>57.36</v>
      </c>
      <c r="F265" s="329"/>
      <c r="G265" s="391">
        <v>57.36</v>
      </c>
      <c r="H265" s="550"/>
      <c r="I265" s="542"/>
      <c r="J265" s="65"/>
      <c r="K265" s="388"/>
      <c r="L265" s="530"/>
      <c r="M265" s="191"/>
      <c r="N265" s="22"/>
    </row>
    <row r="266" spans="1:17" s="192" customFormat="1" ht="18.600000000000001" thickBot="1" x14ac:dyDescent="0.3">
      <c r="A266" s="259">
        <v>8</v>
      </c>
      <c r="B266" s="184"/>
      <c r="C266" s="451"/>
      <c r="D266" s="451"/>
      <c r="E266" s="330"/>
      <c r="F266" s="330"/>
      <c r="G266" s="392">
        <v>500</v>
      </c>
      <c r="H266" s="550"/>
      <c r="I266" s="543"/>
      <c r="J266" s="66"/>
      <c r="K266" s="389"/>
      <c r="L266" s="531"/>
      <c r="M266" s="191"/>
      <c r="N266" s="22"/>
    </row>
    <row r="267" spans="1:17" s="192" customFormat="1" ht="28.95" customHeight="1" thickBot="1" x14ac:dyDescent="0.35">
      <c r="A267" s="199"/>
      <c r="B267" s="101" t="s">
        <v>400</v>
      </c>
      <c r="C267" s="197" t="s">
        <v>401</v>
      </c>
      <c r="D267" s="362"/>
      <c r="E267" s="335"/>
      <c r="F267" s="335"/>
      <c r="G267" s="335"/>
      <c r="H267" s="551"/>
      <c r="I267" s="386"/>
      <c r="J267" s="202"/>
      <c r="K267" s="387"/>
      <c r="L267" s="398"/>
      <c r="M267" s="191"/>
      <c r="N267" s="22"/>
    </row>
    <row r="268" spans="1:17" s="192" customFormat="1" ht="24.6" customHeight="1" x14ac:dyDescent="0.25">
      <c r="A268" s="261">
        <v>1</v>
      </c>
      <c r="B268" s="265">
        <v>39</v>
      </c>
      <c r="C268" s="272" t="s">
        <v>473</v>
      </c>
      <c r="D268" s="399">
        <v>39345</v>
      </c>
      <c r="E268" s="328">
        <v>52.4</v>
      </c>
      <c r="F268" s="328">
        <v>5</v>
      </c>
      <c r="G268" s="334">
        <v>57.4</v>
      </c>
      <c r="H268" s="328"/>
      <c r="I268" s="529">
        <f>SUM(G268:G275)+H268-(MAX(G268:G275))</f>
        <v>386.87</v>
      </c>
      <c r="J268" s="64"/>
      <c r="K268" s="331">
        <v>5.3009259259259251E-3</v>
      </c>
      <c r="L268" s="532"/>
      <c r="M268" s="191"/>
      <c r="N268" s="22"/>
    </row>
    <row r="269" spans="1:17" s="192" customFormat="1" ht="19.95" customHeight="1" x14ac:dyDescent="0.25">
      <c r="A269" s="258">
        <v>2</v>
      </c>
      <c r="B269" s="189">
        <v>191</v>
      </c>
      <c r="C269" s="224" t="s">
        <v>402</v>
      </c>
      <c r="D269" s="361">
        <v>39427</v>
      </c>
      <c r="E269" s="329">
        <v>95</v>
      </c>
      <c r="F269" s="329"/>
      <c r="G269" s="329">
        <v>95</v>
      </c>
      <c r="H269" s="329"/>
      <c r="I269" s="530"/>
      <c r="J269" s="65"/>
      <c r="K269" s="332"/>
      <c r="L269" s="533"/>
      <c r="M269" s="191"/>
      <c r="N269" s="22"/>
    </row>
    <row r="270" spans="1:17" s="192" customFormat="1" ht="16.95" customHeight="1" x14ac:dyDescent="0.25">
      <c r="A270" s="258">
        <v>3</v>
      </c>
      <c r="B270" s="189">
        <v>146</v>
      </c>
      <c r="C270" s="224" t="s">
        <v>474</v>
      </c>
      <c r="D270" s="361">
        <v>39923</v>
      </c>
      <c r="E270" s="329">
        <v>63.69</v>
      </c>
      <c r="F270" s="329"/>
      <c r="G270" s="481">
        <v>63.69</v>
      </c>
      <c r="H270" s="329"/>
      <c r="I270" s="530"/>
      <c r="J270" s="65"/>
      <c r="K270" s="332"/>
      <c r="L270" s="533"/>
      <c r="M270" s="191"/>
      <c r="N270" s="22"/>
      <c r="O270" s="193"/>
    </row>
    <row r="271" spans="1:17" s="192" customFormat="1" ht="22.2" customHeight="1" x14ac:dyDescent="0.25">
      <c r="A271" s="258">
        <v>4</v>
      </c>
      <c r="B271" s="189">
        <v>495</v>
      </c>
      <c r="C271" s="224" t="s">
        <v>403</v>
      </c>
      <c r="D271" s="361">
        <v>39719</v>
      </c>
      <c r="E271" s="329">
        <v>45.72</v>
      </c>
      <c r="F271" s="329"/>
      <c r="G271" s="481">
        <v>45.72</v>
      </c>
      <c r="H271" s="329"/>
      <c r="I271" s="530"/>
      <c r="J271" s="65"/>
      <c r="K271" s="332"/>
      <c r="L271" s="533"/>
      <c r="M271" s="191"/>
      <c r="N271" s="22"/>
      <c r="O271" s="113"/>
    </row>
    <row r="272" spans="1:17" s="192" customFormat="1" ht="33" customHeight="1" x14ac:dyDescent="0.25">
      <c r="A272" s="258">
        <v>5</v>
      </c>
      <c r="B272" s="189">
        <v>500</v>
      </c>
      <c r="C272" s="224" t="s">
        <v>404</v>
      </c>
      <c r="D272" s="361">
        <v>39266</v>
      </c>
      <c r="E272" s="329">
        <v>58.57</v>
      </c>
      <c r="F272" s="329">
        <v>3</v>
      </c>
      <c r="G272" s="329">
        <v>61.57</v>
      </c>
      <c r="H272" s="329"/>
      <c r="I272" s="530"/>
      <c r="J272" s="65"/>
      <c r="K272" s="332"/>
      <c r="L272" s="533"/>
      <c r="M272" s="191"/>
      <c r="N272" s="193">
        <f>G268+G270+G271+G272+G273+G274+G275</f>
        <v>386.87</v>
      </c>
      <c r="O272" s="113"/>
    </row>
    <row r="273" spans="1:15" s="192" customFormat="1" ht="25.2" customHeight="1" x14ac:dyDescent="0.25">
      <c r="A273" s="258">
        <v>6</v>
      </c>
      <c r="B273" s="189">
        <v>415</v>
      </c>
      <c r="C273" s="224" t="s">
        <v>405</v>
      </c>
      <c r="D273" s="361">
        <v>39350</v>
      </c>
      <c r="E273" s="329">
        <v>43.03</v>
      </c>
      <c r="F273" s="329">
        <v>3</v>
      </c>
      <c r="G273" s="329">
        <v>46.03</v>
      </c>
      <c r="H273" s="329"/>
      <c r="I273" s="530"/>
      <c r="J273" s="65"/>
      <c r="K273" s="332"/>
      <c r="L273" s="533"/>
      <c r="M273" s="191"/>
      <c r="N273" s="22"/>
      <c r="O273" s="113"/>
    </row>
    <row r="274" spans="1:15" s="192" customFormat="1" ht="23.4" customHeight="1" x14ac:dyDescent="0.25">
      <c r="A274" s="258">
        <v>7</v>
      </c>
      <c r="B274" s="189">
        <v>426</v>
      </c>
      <c r="C274" s="229" t="s">
        <v>406</v>
      </c>
      <c r="D274" s="361">
        <v>39700</v>
      </c>
      <c r="E274" s="329">
        <v>55.37</v>
      </c>
      <c r="F274" s="329">
        <v>10</v>
      </c>
      <c r="G274" s="329">
        <v>65.37</v>
      </c>
      <c r="H274" s="329"/>
      <c r="I274" s="530"/>
      <c r="J274" s="65"/>
      <c r="K274" s="332"/>
      <c r="L274" s="533"/>
      <c r="M274" s="191"/>
      <c r="N274" s="22"/>
      <c r="O274" s="113"/>
    </row>
    <row r="275" spans="1:15" s="192" customFormat="1" ht="20.399999999999999" customHeight="1" thickBot="1" x14ac:dyDescent="0.3">
      <c r="A275" s="259">
        <v>8</v>
      </c>
      <c r="B275" s="260">
        <v>385</v>
      </c>
      <c r="C275" s="267" t="s">
        <v>407</v>
      </c>
      <c r="D275" s="400">
        <v>39698</v>
      </c>
      <c r="E275" s="330">
        <v>47.09</v>
      </c>
      <c r="F275" s="330"/>
      <c r="G275" s="483">
        <v>47.09</v>
      </c>
      <c r="H275" s="330"/>
      <c r="I275" s="531"/>
      <c r="J275" s="66"/>
      <c r="K275" s="333"/>
      <c r="L275" s="534"/>
      <c r="M275" s="191"/>
      <c r="N275" s="22"/>
      <c r="O275" s="113"/>
    </row>
    <row r="276" spans="1:15" s="192" customFormat="1" ht="27" customHeight="1" thickBot="1" x14ac:dyDescent="0.3">
      <c r="A276" s="200"/>
      <c r="B276" s="210" t="s">
        <v>408</v>
      </c>
      <c r="C276" s="277" t="s">
        <v>118</v>
      </c>
      <c r="D276" s="148"/>
      <c r="E276" s="582"/>
      <c r="F276" s="582"/>
      <c r="G276" s="582"/>
      <c r="I276" s="49"/>
      <c r="J276" s="114"/>
      <c r="K276" s="114"/>
      <c r="L276" s="115"/>
      <c r="M276" s="191"/>
      <c r="N276" s="22"/>
      <c r="O276" s="113"/>
    </row>
    <row r="277" spans="1:15" ht="18" x14ac:dyDescent="0.25">
      <c r="A277" s="261">
        <v>1</v>
      </c>
      <c r="B277" s="265">
        <v>3</v>
      </c>
      <c r="C277" s="279" t="s">
        <v>409</v>
      </c>
      <c r="D277" s="396">
        <v>39856</v>
      </c>
      <c r="E277" s="328">
        <v>88</v>
      </c>
      <c r="F277" s="328">
        <v>9</v>
      </c>
      <c r="G277" s="334">
        <v>97</v>
      </c>
      <c r="H277" s="328"/>
      <c r="I277" s="529">
        <f>SUM(G277:G284)+H277-(MAX(G277:G284))</f>
        <v>469.96000000000004</v>
      </c>
      <c r="J277" s="64"/>
      <c r="K277" s="331">
        <v>5.3009259259259251E-3</v>
      </c>
      <c r="L277" s="532"/>
    </row>
    <row r="278" spans="1:15" ht="15" customHeight="1" x14ac:dyDescent="0.25">
      <c r="A278" s="258">
        <v>2</v>
      </c>
      <c r="B278" s="189">
        <v>229</v>
      </c>
      <c r="C278" s="225" t="s">
        <v>410</v>
      </c>
      <c r="D278" s="347">
        <v>39839</v>
      </c>
      <c r="E278" s="329">
        <v>51.48</v>
      </c>
      <c r="F278" s="329">
        <v>3</v>
      </c>
      <c r="G278" s="329">
        <v>54.48</v>
      </c>
      <c r="H278" s="329"/>
      <c r="I278" s="530"/>
      <c r="J278" s="65"/>
      <c r="K278" s="332"/>
      <c r="L278" s="533"/>
    </row>
    <row r="279" spans="1:15" ht="18" x14ac:dyDescent="0.25">
      <c r="A279" s="258">
        <v>3</v>
      </c>
      <c r="B279" s="189">
        <v>195</v>
      </c>
      <c r="C279" s="225" t="s">
        <v>411</v>
      </c>
      <c r="D279" s="347">
        <v>40071</v>
      </c>
      <c r="E279" s="329">
        <v>55.13</v>
      </c>
      <c r="F279" s="329"/>
      <c r="G279" s="481">
        <v>55.13</v>
      </c>
      <c r="H279" s="329"/>
      <c r="I279" s="530"/>
      <c r="J279" s="65"/>
      <c r="K279" s="332"/>
      <c r="L279" s="533"/>
    </row>
    <row r="280" spans="1:15" ht="18" x14ac:dyDescent="0.25">
      <c r="A280" s="258">
        <v>4</v>
      </c>
      <c r="B280" s="189">
        <v>113</v>
      </c>
      <c r="C280" s="225" t="s">
        <v>412</v>
      </c>
      <c r="D280" s="347">
        <v>39626</v>
      </c>
      <c r="E280" s="329">
        <v>63.53</v>
      </c>
      <c r="F280" s="329">
        <v>3</v>
      </c>
      <c r="G280" s="329">
        <v>66.53</v>
      </c>
      <c r="H280" s="329"/>
      <c r="I280" s="530"/>
      <c r="J280" s="65"/>
      <c r="K280" s="332"/>
      <c r="L280" s="533"/>
      <c r="N280" s="126">
        <f>G277+G278+G279+G280+G282+G283+G284</f>
        <v>469.96</v>
      </c>
    </row>
    <row r="281" spans="1:15" ht="18" x14ac:dyDescent="0.25">
      <c r="A281" s="258">
        <v>5</v>
      </c>
      <c r="B281" s="189">
        <v>156</v>
      </c>
      <c r="C281" s="225" t="s">
        <v>413</v>
      </c>
      <c r="D281" s="347">
        <v>40012</v>
      </c>
      <c r="E281" s="329">
        <v>95</v>
      </c>
      <c r="F281" s="329">
        <v>15</v>
      </c>
      <c r="G281" s="329">
        <v>110</v>
      </c>
      <c r="H281" s="329"/>
      <c r="I281" s="530"/>
      <c r="J281" s="65"/>
      <c r="K281" s="332"/>
      <c r="L281" s="533"/>
    </row>
    <row r="282" spans="1:15" ht="18" x14ac:dyDescent="0.25">
      <c r="A282" s="258">
        <v>6</v>
      </c>
      <c r="B282" s="189">
        <v>130</v>
      </c>
      <c r="C282" s="225" t="s">
        <v>414</v>
      </c>
      <c r="D282" s="347">
        <v>39756</v>
      </c>
      <c r="E282" s="329">
        <v>73</v>
      </c>
      <c r="F282" s="329">
        <v>6</v>
      </c>
      <c r="G282" s="329">
        <v>79</v>
      </c>
      <c r="H282" s="329"/>
      <c r="I282" s="530"/>
      <c r="J282" s="65"/>
      <c r="K282" s="332"/>
      <c r="L282" s="533"/>
    </row>
    <row r="283" spans="1:15" ht="18" x14ac:dyDescent="0.25">
      <c r="A283" s="258">
        <v>7</v>
      </c>
      <c r="B283" s="189">
        <v>66</v>
      </c>
      <c r="C283" s="225" t="s">
        <v>415</v>
      </c>
      <c r="D283" s="347">
        <v>39843</v>
      </c>
      <c r="E283" s="329">
        <v>48.57</v>
      </c>
      <c r="F283" s="329">
        <v>5</v>
      </c>
      <c r="G283" s="329">
        <v>53.57</v>
      </c>
      <c r="H283" s="329"/>
      <c r="I283" s="530"/>
      <c r="J283" s="65"/>
      <c r="K283" s="332"/>
      <c r="L283" s="533"/>
    </row>
    <row r="284" spans="1:15" ht="18.600000000000001" thickBot="1" x14ac:dyDescent="0.3">
      <c r="A284" s="259">
        <v>8</v>
      </c>
      <c r="B284" s="260">
        <v>47</v>
      </c>
      <c r="C284" s="271" t="s">
        <v>416</v>
      </c>
      <c r="D284" s="397">
        <v>39604</v>
      </c>
      <c r="E284" s="330">
        <v>58.25</v>
      </c>
      <c r="F284" s="330">
        <v>6</v>
      </c>
      <c r="G284" s="336">
        <v>64.25</v>
      </c>
      <c r="H284" s="330"/>
      <c r="I284" s="531"/>
      <c r="J284" s="66"/>
      <c r="K284" s="333"/>
      <c r="L284" s="534"/>
    </row>
    <row r="285" spans="1:15" ht="21.6" thickBot="1" x14ac:dyDescent="0.35">
      <c r="A285" s="273"/>
      <c r="B285" s="210" t="s">
        <v>417</v>
      </c>
      <c r="C285" s="278" t="s">
        <v>116</v>
      </c>
      <c r="D285" s="395"/>
    </row>
    <row r="286" spans="1:15" ht="18" x14ac:dyDescent="0.25">
      <c r="A286" s="261">
        <v>1</v>
      </c>
      <c r="B286" s="265">
        <v>11</v>
      </c>
      <c r="C286" s="279" t="s">
        <v>418</v>
      </c>
      <c r="D286" s="393">
        <v>39634</v>
      </c>
      <c r="E286" s="328">
        <v>31.57</v>
      </c>
      <c r="F286" s="328"/>
      <c r="G286" s="482">
        <v>31.57</v>
      </c>
      <c r="H286" s="328"/>
      <c r="I286" s="529">
        <f>SUM(G286:G293)+H286-(MAX(G286:G293))</f>
        <v>461.62999999999988</v>
      </c>
      <c r="J286" s="64"/>
      <c r="K286" s="331">
        <v>5.3009259259259251E-3</v>
      </c>
      <c r="L286" s="532"/>
    </row>
    <row r="287" spans="1:15" ht="18" x14ac:dyDescent="0.25">
      <c r="A287" s="258">
        <v>2</v>
      </c>
      <c r="B287" s="189">
        <v>340</v>
      </c>
      <c r="C287" s="225" t="s">
        <v>419</v>
      </c>
      <c r="D287" s="385">
        <v>39472</v>
      </c>
      <c r="E287" s="329">
        <v>84</v>
      </c>
      <c r="F287" s="329">
        <v>5</v>
      </c>
      <c r="G287" s="329">
        <v>89</v>
      </c>
      <c r="H287" s="329"/>
      <c r="I287" s="530"/>
      <c r="J287" s="65"/>
      <c r="K287" s="332"/>
      <c r="L287" s="533"/>
    </row>
    <row r="288" spans="1:15" ht="18" x14ac:dyDescent="0.25">
      <c r="A288" s="258">
        <v>3</v>
      </c>
      <c r="B288" s="189">
        <v>322</v>
      </c>
      <c r="C288" s="225" t="s">
        <v>420</v>
      </c>
      <c r="D288" s="385">
        <v>39528</v>
      </c>
      <c r="E288" s="329">
        <v>67.66</v>
      </c>
      <c r="F288" s="329">
        <v>8</v>
      </c>
      <c r="G288" s="329">
        <v>75.66</v>
      </c>
      <c r="H288" s="329"/>
      <c r="I288" s="530"/>
      <c r="J288" s="65"/>
      <c r="K288" s="332"/>
      <c r="L288" s="533"/>
      <c r="N288" s="126">
        <f>G286+G287+G288+G289+G290+G292+G293</f>
        <v>461.63</v>
      </c>
    </row>
    <row r="289" spans="1:14" ht="18" x14ac:dyDescent="0.25">
      <c r="A289" s="258">
        <v>4</v>
      </c>
      <c r="B289" s="189">
        <v>128</v>
      </c>
      <c r="C289" s="225" t="s">
        <v>421</v>
      </c>
      <c r="D289" s="385">
        <v>40199</v>
      </c>
      <c r="E289" s="329">
        <v>50.22</v>
      </c>
      <c r="F289" s="329">
        <v>5</v>
      </c>
      <c r="G289" s="329">
        <v>55.22</v>
      </c>
      <c r="H289" s="329"/>
      <c r="I289" s="530"/>
      <c r="J289" s="65"/>
      <c r="K289" s="332"/>
      <c r="L289" s="533"/>
    </row>
    <row r="290" spans="1:14" ht="18" x14ac:dyDescent="0.25">
      <c r="A290" s="258">
        <v>5</v>
      </c>
      <c r="B290" s="189">
        <v>264</v>
      </c>
      <c r="C290" s="225" t="s">
        <v>422</v>
      </c>
      <c r="D290" s="385">
        <v>40011</v>
      </c>
      <c r="E290" s="329">
        <v>56.13</v>
      </c>
      <c r="F290" s="329"/>
      <c r="G290" s="481">
        <v>56.13</v>
      </c>
      <c r="H290" s="329"/>
      <c r="I290" s="530"/>
      <c r="J290" s="65"/>
      <c r="K290" s="332"/>
      <c r="L290" s="533"/>
    </row>
    <row r="291" spans="1:14" ht="18" x14ac:dyDescent="0.25">
      <c r="A291" s="258">
        <v>6</v>
      </c>
      <c r="B291" s="189">
        <v>124</v>
      </c>
      <c r="C291" s="225" t="s">
        <v>423</v>
      </c>
      <c r="D291" s="385">
        <v>39848</v>
      </c>
      <c r="E291" s="329">
        <v>179</v>
      </c>
      <c r="F291" s="329"/>
      <c r="G291" s="481">
        <v>179</v>
      </c>
      <c r="H291" s="329"/>
      <c r="I291" s="530"/>
      <c r="J291" s="65"/>
      <c r="K291" s="332"/>
      <c r="L291" s="533"/>
    </row>
    <row r="292" spans="1:14" ht="18" x14ac:dyDescent="0.25">
      <c r="A292" s="258">
        <v>7</v>
      </c>
      <c r="B292" s="189">
        <v>169</v>
      </c>
      <c r="C292" s="225" t="s">
        <v>424</v>
      </c>
      <c r="D292" s="385">
        <v>40154</v>
      </c>
      <c r="E292" s="329">
        <v>88.74</v>
      </c>
      <c r="F292" s="329">
        <v>20</v>
      </c>
      <c r="G292" s="329">
        <v>108.74</v>
      </c>
      <c r="H292" s="329"/>
      <c r="I292" s="530"/>
      <c r="J292" s="65"/>
      <c r="K292" s="332"/>
      <c r="L292" s="533"/>
    </row>
    <row r="293" spans="1:14" ht="18.600000000000001" thickBot="1" x14ac:dyDescent="0.3">
      <c r="A293" s="259">
        <v>8</v>
      </c>
      <c r="B293" s="260">
        <v>147</v>
      </c>
      <c r="C293" s="271" t="s">
        <v>425</v>
      </c>
      <c r="D293" s="394">
        <v>40309</v>
      </c>
      <c r="E293" s="330">
        <v>40.31</v>
      </c>
      <c r="F293" s="330">
        <v>5</v>
      </c>
      <c r="G293" s="336">
        <v>45.31</v>
      </c>
      <c r="H293" s="330"/>
      <c r="I293" s="531"/>
      <c r="J293" s="66"/>
      <c r="K293" s="333"/>
      <c r="L293" s="534"/>
    </row>
    <row r="294" spans="1:14" ht="18.600000000000001" thickBot="1" x14ac:dyDescent="0.3">
      <c r="A294" s="458"/>
      <c r="B294" s="457">
        <v>32</v>
      </c>
      <c r="C294" s="346" t="s">
        <v>466</v>
      </c>
      <c r="D294" s="459"/>
      <c r="E294" s="49"/>
      <c r="F294" s="49"/>
      <c r="G294" s="49"/>
      <c r="H294" s="49"/>
      <c r="I294" s="132"/>
      <c r="J294" s="114"/>
      <c r="K294" s="190"/>
      <c r="L294" s="137"/>
    </row>
    <row r="295" spans="1:14" ht="18.600000000000001" thickBot="1" x14ac:dyDescent="0.3">
      <c r="A295" s="261">
        <v>1</v>
      </c>
      <c r="B295" s="262">
        <v>317</v>
      </c>
      <c r="C295" s="279" t="s">
        <v>437</v>
      </c>
      <c r="D295" s="460"/>
      <c r="E295" s="340">
        <v>40.049999999999997</v>
      </c>
      <c r="F295" s="340"/>
      <c r="G295" s="482">
        <v>40.049999999999997</v>
      </c>
      <c r="H295" s="340"/>
      <c r="I295" s="597">
        <f>SUM(G295:G302)+H295-(MAX(G295:G302))</f>
        <v>331.17999999999995</v>
      </c>
      <c r="J295" s="64"/>
      <c r="K295" s="337">
        <v>5.3009259259259251E-3</v>
      </c>
      <c r="L295" s="532"/>
    </row>
    <row r="296" spans="1:14" ht="18.600000000000001" thickBot="1" x14ac:dyDescent="0.3">
      <c r="A296" s="258">
        <v>2</v>
      </c>
      <c r="B296" s="226">
        <v>218</v>
      </c>
      <c r="C296" s="225" t="s">
        <v>438</v>
      </c>
      <c r="D296" s="404"/>
      <c r="E296" s="341">
        <v>74</v>
      </c>
      <c r="F296" s="341">
        <v>8</v>
      </c>
      <c r="G296" s="341">
        <v>82</v>
      </c>
      <c r="H296" s="341"/>
      <c r="I296" s="598"/>
      <c r="J296" s="65"/>
      <c r="K296" s="338"/>
      <c r="L296" s="533"/>
      <c r="N296" s="126">
        <f>G295+G297+G298+G299+G300+G301+G302</f>
        <v>331.17999999999995</v>
      </c>
    </row>
    <row r="297" spans="1:14" ht="18.600000000000001" thickBot="1" x14ac:dyDescent="0.3">
      <c r="A297" s="258">
        <v>3</v>
      </c>
      <c r="B297" s="226">
        <v>213</v>
      </c>
      <c r="C297" s="225" t="s">
        <v>439</v>
      </c>
      <c r="D297" s="404"/>
      <c r="E297" s="341">
        <v>60.5</v>
      </c>
      <c r="F297" s="341">
        <v>3</v>
      </c>
      <c r="G297" s="341">
        <v>63.5</v>
      </c>
      <c r="H297" s="341"/>
      <c r="I297" s="598"/>
      <c r="J297" s="65"/>
      <c r="K297" s="338"/>
      <c r="L297" s="533"/>
    </row>
    <row r="298" spans="1:14" ht="18.600000000000001" thickBot="1" x14ac:dyDescent="0.3">
      <c r="A298" s="258">
        <v>4</v>
      </c>
      <c r="B298" s="226">
        <v>307</v>
      </c>
      <c r="C298" s="225" t="s">
        <v>440</v>
      </c>
      <c r="D298" s="404"/>
      <c r="E298" s="341">
        <v>39.1</v>
      </c>
      <c r="F298" s="341"/>
      <c r="G298" s="341">
        <v>39.1</v>
      </c>
      <c r="H298" s="341"/>
      <c r="I298" s="598"/>
      <c r="J298" s="65"/>
      <c r="K298" s="338"/>
      <c r="L298" s="533"/>
    </row>
    <row r="299" spans="1:14" ht="18.600000000000001" thickBot="1" x14ac:dyDescent="0.3">
      <c r="A299" s="258">
        <v>5</v>
      </c>
      <c r="B299" s="226">
        <v>370</v>
      </c>
      <c r="C299" s="225" t="s">
        <v>441</v>
      </c>
      <c r="D299" s="404"/>
      <c r="E299" s="341">
        <v>47</v>
      </c>
      <c r="F299" s="341">
        <v>3</v>
      </c>
      <c r="G299" s="341">
        <v>50</v>
      </c>
      <c r="H299" s="341"/>
      <c r="I299" s="598"/>
      <c r="J299" s="65"/>
      <c r="K299" s="338"/>
      <c r="L299" s="533"/>
    </row>
    <row r="300" spans="1:14" ht="18.600000000000001" thickBot="1" x14ac:dyDescent="0.3">
      <c r="A300" s="258">
        <v>6</v>
      </c>
      <c r="B300" s="226">
        <v>90</v>
      </c>
      <c r="C300" s="225" t="s">
        <v>442</v>
      </c>
      <c r="D300" s="404"/>
      <c r="E300" s="341">
        <v>47</v>
      </c>
      <c r="F300" s="341">
        <v>3</v>
      </c>
      <c r="G300" s="341">
        <v>50</v>
      </c>
      <c r="H300" s="341"/>
      <c r="I300" s="598"/>
      <c r="J300" s="65"/>
      <c r="K300" s="338"/>
      <c r="L300" s="533"/>
    </row>
    <row r="301" spans="1:14" ht="18.600000000000001" thickBot="1" x14ac:dyDescent="0.3">
      <c r="A301" s="258">
        <v>7</v>
      </c>
      <c r="B301" s="226">
        <v>386</v>
      </c>
      <c r="C301" s="225" t="s">
        <v>443</v>
      </c>
      <c r="D301" s="404"/>
      <c r="E301" s="341">
        <v>45.37</v>
      </c>
      <c r="F301" s="341">
        <v>3</v>
      </c>
      <c r="G301" s="341">
        <v>48.37</v>
      </c>
      <c r="H301" s="341"/>
      <c r="I301" s="598"/>
      <c r="J301" s="65"/>
      <c r="K301" s="338"/>
      <c r="L301" s="533"/>
    </row>
    <row r="302" spans="1:14" ht="18.600000000000001" thickBot="1" x14ac:dyDescent="0.3">
      <c r="A302" s="259">
        <v>8</v>
      </c>
      <c r="B302" s="402">
        <v>430</v>
      </c>
      <c r="C302" s="403" t="s">
        <v>444</v>
      </c>
      <c r="D302" s="404"/>
      <c r="E302" s="342">
        <v>40.159999999999997</v>
      </c>
      <c r="F302" s="342"/>
      <c r="G302" s="483">
        <v>40.159999999999997</v>
      </c>
      <c r="H302" s="342"/>
      <c r="I302" s="599"/>
      <c r="J302" s="66"/>
      <c r="K302" s="339"/>
      <c r="L302" s="534"/>
    </row>
    <row r="303" spans="1:14" ht="35.4" thickBot="1" x14ac:dyDescent="0.3">
      <c r="A303" s="484"/>
      <c r="B303" s="485" t="s">
        <v>435</v>
      </c>
      <c r="C303" s="486" t="s">
        <v>436</v>
      </c>
      <c r="D303" s="460"/>
      <c r="E303" s="405"/>
      <c r="F303" s="405"/>
      <c r="G303" s="405"/>
      <c r="H303" s="405"/>
      <c r="I303" s="406"/>
      <c r="J303" s="407"/>
      <c r="K303" s="408"/>
      <c r="L303" s="495"/>
    </row>
    <row r="304" spans="1:14" ht="18" x14ac:dyDescent="0.25">
      <c r="A304" s="487">
        <v>1</v>
      </c>
      <c r="B304" s="488">
        <v>120</v>
      </c>
      <c r="C304" s="489" t="s">
        <v>445</v>
      </c>
      <c r="D304" s="490">
        <v>39393</v>
      </c>
      <c r="E304" s="328">
        <v>64</v>
      </c>
      <c r="F304" s="328"/>
      <c r="G304" s="482">
        <v>64</v>
      </c>
      <c r="H304" s="328"/>
      <c r="I304" s="529">
        <f>SUM(G304:G311)+H304-(MAX(G304:G311))</f>
        <v>564.90000000000009</v>
      </c>
      <c r="J304" s="64"/>
      <c r="K304" s="331">
        <v>5.3009259259259251E-3</v>
      </c>
      <c r="L304" s="532"/>
    </row>
    <row r="305" spans="1:14" ht="34.799999999999997" x14ac:dyDescent="0.25">
      <c r="A305" s="258">
        <v>2</v>
      </c>
      <c r="B305" s="189">
        <v>105</v>
      </c>
      <c r="C305" s="489" t="s">
        <v>446</v>
      </c>
      <c r="D305" s="459">
        <v>40323</v>
      </c>
      <c r="E305" s="329">
        <v>116</v>
      </c>
      <c r="F305" s="329">
        <v>8</v>
      </c>
      <c r="G305" s="329">
        <v>124</v>
      </c>
      <c r="H305" s="329"/>
      <c r="I305" s="530"/>
      <c r="J305" s="65"/>
      <c r="K305" s="332"/>
      <c r="L305" s="533"/>
    </row>
    <row r="306" spans="1:14" ht="18" x14ac:dyDescent="0.25">
      <c r="A306" s="258">
        <v>3</v>
      </c>
      <c r="B306" s="189">
        <v>188</v>
      </c>
      <c r="C306" s="489" t="s">
        <v>447</v>
      </c>
      <c r="D306" s="385">
        <v>39385</v>
      </c>
      <c r="E306" s="329">
        <v>58.06</v>
      </c>
      <c r="F306" s="329">
        <v>5</v>
      </c>
      <c r="G306" s="329">
        <v>63.06</v>
      </c>
      <c r="H306" s="329"/>
      <c r="I306" s="530"/>
      <c r="J306" s="65"/>
      <c r="K306" s="332"/>
      <c r="L306" s="533"/>
    </row>
    <row r="307" spans="1:14" ht="18" x14ac:dyDescent="0.25">
      <c r="A307" s="258">
        <v>4</v>
      </c>
      <c r="B307" s="189">
        <v>176</v>
      </c>
      <c r="C307" s="489" t="s">
        <v>448</v>
      </c>
      <c r="D307" s="385">
        <v>39379</v>
      </c>
      <c r="E307" s="329">
        <v>79.709999999999994</v>
      </c>
      <c r="F307" s="329"/>
      <c r="G307" s="481">
        <v>79.709999999999994</v>
      </c>
      <c r="H307" s="329"/>
      <c r="I307" s="530"/>
      <c r="J307" s="65"/>
      <c r="K307" s="332"/>
      <c r="L307" s="533"/>
      <c r="N307" s="126">
        <f>G304+G305+G306+G307+G308+G309+G310</f>
        <v>564.9</v>
      </c>
    </row>
    <row r="308" spans="1:14" ht="18" x14ac:dyDescent="0.25">
      <c r="A308" s="258">
        <v>5</v>
      </c>
      <c r="B308" s="189">
        <v>48</v>
      </c>
      <c r="C308" s="489" t="s">
        <v>449</v>
      </c>
      <c r="D308" s="385">
        <v>39806</v>
      </c>
      <c r="E308" s="329">
        <v>53.6</v>
      </c>
      <c r="F308" s="329"/>
      <c r="G308" s="481">
        <v>53.6</v>
      </c>
      <c r="H308" s="329"/>
      <c r="I308" s="530"/>
      <c r="J308" s="65"/>
      <c r="K308" s="332"/>
      <c r="L308" s="533"/>
    </row>
    <row r="309" spans="1:14" ht="18" x14ac:dyDescent="0.25">
      <c r="A309" s="258">
        <v>6</v>
      </c>
      <c r="B309" s="189">
        <v>106</v>
      </c>
      <c r="C309" s="489" t="s">
        <v>450</v>
      </c>
      <c r="D309" s="385">
        <v>39649</v>
      </c>
      <c r="E309" s="329" t="s">
        <v>463</v>
      </c>
      <c r="F309" s="329"/>
      <c r="G309" s="329">
        <v>120</v>
      </c>
      <c r="H309" s="329"/>
      <c r="I309" s="530"/>
      <c r="J309" s="65"/>
      <c r="K309" s="332"/>
      <c r="L309" s="533"/>
    </row>
    <row r="310" spans="1:14" ht="18" x14ac:dyDescent="0.25">
      <c r="A310" s="258">
        <v>7</v>
      </c>
      <c r="B310" s="189">
        <v>67</v>
      </c>
      <c r="C310" s="489" t="s">
        <v>451</v>
      </c>
      <c r="D310" s="385">
        <v>39531</v>
      </c>
      <c r="E310" s="329">
        <v>47.53</v>
      </c>
      <c r="F310" s="329">
        <v>13</v>
      </c>
      <c r="G310" s="329">
        <v>60.53</v>
      </c>
      <c r="H310" s="329"/>
      <c r="I310" s="530"/>
      <c r="J310" s="65"/>
      <c r="K310" s="332"/>
      <c r="L310" s="533"/>
    </row>
    <row r="311" spans="1:14" ht="18.600000000000001" thickBot="1" x14ac:dyDescent="0.3">
      <c r="A311" s="259">
        <v>8</v>
      </c>
      <c r="B311" s="491"/>
      <c r="C311" s="492"/>
      <c r="D311" s="493"/>
      <c r="E311" s="330"/>
      <c r="F311" s="330"/>
      <c r="G311" s="336">
        <v>500</v>
      </c>
      <c r="H311" s="330"/>
      <c r="I311" s="531"/>
      <c r="J311" s="66"/>
      <c r="K311" s="333"/>
      <c r="L311" s="534"/>
    </row>
    <row r="312" spans="1:14" ht="18.600000000000001" thickBot="1" x14ac:dyDescent="0.3">
      <c r="A312" s="494"/>
      <c r="B312" s="588" t="s">
        <v>452</v>
      </c>
      <c r="C312" s="346" t="s">
        <v>453</v>
      </c>
      <c r="D312" s="459"/>
      <c r="E312" s="504"/>
      <c r="F312" s="49"/>
      <c r="G312" s="49"/>
      <c r="H312" s="49"/>
      <c r="I312" s="132"/>
      <c r="J312" s="114"/>
      <c r="K312" s="190"/>
      <c r="L312" s="137"/>
    </row>
    <row r="313" spans="1:14" ht="18.600000000000001" thickBot="1" x14ac:dyDescent="0.3">
      <c r="A313" s="261">
        <v>1</v>
      </c>
      <c r="B313" s="265">
        <v>63</v>
      </c>
      <c r="C313" s="279" t="s">
        <v>454</v>
      </c>
      <c r="D313" s="595">
        <v>39931</v>
      </c>
      <c r="E313" s="500">
        <v>42.61</v>
      </c>
      <c r="F313" s="500">
        <v>9</v>
      </c>
      <c r="G313" s="500">
        <v>51.61</v>
      </c>
      <c r="H313" s="596"/>
      <c r="I313" s="529">
        <f>SUM(G313:G320)+H313-(MAX(G313:G320))</f>
        <v>409.01</v>
      </c>
      <c r="J313" s="64"/>
      <c r="K313" s="497">
        <v>5.3009259259259251E-3</v>
      </c>
      <c r="L313" s="532"/>
    </row>
    <row r="314" spans="1:14" ht="18.600000000000001" thickBot="1" x14ac:dyDescent="0.3">
      <c r="A314" s="258">
        <v>2</v>
      </c>
      <c r="B314" s="189">
        <v>84</v>
      </c>
      <c r="C314" s="489" t="s">
        <v>455</v>
      </c>
      <c r="D314" s="385">
        <v>40042</v>
      </c>
      <c r="E314" s="501">
        <v>149</v>
      </c>
      <c r="F314" s="501">
        <v>15</v>
      </c>
      <c r="G314" s="600">
        <v>164</v>
      </c>
      <c r="H314" s="405"/>
      <c r="I314" s="530"/>
      <c r="J314" s="65"/>
      <c r="K314" s="498"/>
      <c r="L314" s="533"/>
    </row>
    <row r="315" spans="1:14" ht="18.600000000000001" thickBot="1" x14ac:dyDescent="0.3">
      <c r="A315" s="258">
        <v>3</v>
      </c>
      <c r="B315" s="189">
        <v>80</v>
      </c>
      <c r="C315" s="489" t="s">
        <v>456</v>
      </c>
      <c r="D315" s="385">
        <v>39667</v>
      </c>
      <c r="E315" s="501">
        <v>67.13</v>
      </c>
      <c r="F315" s="501">
        <v>8</v>
      </c>
      <c r="G315" s="501">
        <v>75.13</v>
      </c>
      <c r="H315" s="405"/>
      <c r="I315" s="530"/>
      <c r="J315" s="65"/>
      <c r="K315" s="498"/>
      <c r="L315" s="533"/>
    </row>
    <row r="316" spans="1:14" ht="18.600000000000001" thickBot="1" x14ac:dyDescent="0.3">
      <c r="A316" s="258">
        <v>4</v>
      </c>
      <c r="B316" s="189">
        <v>299</v>
      </c>
      <c r="C316" s="489" t="s">
        <v>457</v>
      </c>
      <c r="D316" s="385">
        <v>39447</v>
      </c>
      <c r="E316" s="501">
        <v>48.13</v>
      </c>
      <c r="F316" s="501"/>
      <c r="G316" s="501">
        <v>48.13</v>
      </c>
      <c r="H316" s="405"/>
      <c r="I316" s="530"/>
      <c r="J316" s="65"/>
      <c r="K316" s="498"/>
      <c r="L316" s="533"/>
      <c r="N316" s="126">
        <f>G313+G315+G316+G317+G318+G319+G320</f>
        <v>409.01</v>
      </c>
    </row>
    <row r="317" spans="1:14" ht="18.600000000000001" thickBot="1" x14ac:dyDescent="0.3">
      <c r="A317" s="258">
        <v>5</v>
      </c>
      <c r="B317" s="189">
        <v>58</v>
      </c>
      <c r="C317" s="489" t="s">
        <v>458</v>
      </c>
      <c r="D317" s="385">
        <v>39990</v>
      </c>
      <c r="E317" s="501">
        <v>41.77</v>
      </c>
      <c r="F317" s="501">
        <v>3</v>
      </c>
      <c r="G317" s="501">
        <v>44.77</v>
      </c>
      <c r="H317" s="405"/>
      <c r="I317" s="530"/>
      <c r="J317" s="65"/>
      <c r="K317" s="498"/>
      <c r="L317" s="533"/>
    </row>
    <row r="318" spans="1:14" ht="18.600000000000001" thickBot="1" x14ac:dyDescent="0.3">
      <c r="A318" s="258">
        <v>6</v>
      </c>
      <c r="B318" s="189">
        <v>24</v>
      </c>
      <c r="C318" s="489" t="s">
        <v>459</v>
      </c>
      <c r="D318" s="385">
        <v>39962</v>
      </c>
      <c r="E318" s="501">
        <v>83</v>
      </c>
      <c r="F318" s="501">
        <v>3</v>
      </c>
      <c r="G318" s="501">
        <v>86</v>
      </c>
      <c r="H318" s="405"/>
      <c r="I318" s="530"/>
      <c r="J318" s="65"/>
      <c r="K318" s="498"/>
      <c r="L318" s="533"/>
      <c r="N318" s="126"/>
    </row>
    <row r="319" spans="1:14" ht="18.600000000000001" thickBot="1" x14ac:dyDescent="0.3">
      <c r="A319" s="258">
        <v>7</v>
      </c>
      <c r="B319" s="189">
        <v>49</v>
      </c>
      <c r="C319" s="489" t="s">
        <v>460</v>
      </c>
      <c r="D319" s="385">
        <v>39489</v>
      </c>
      <c r="E319" s="501">
        <v>43.84</v>
      </c>
      <c r="F319" s="501">
        <v>5</v>
      </c>
      <c r="G319" s="501">
        <v>48.84</v>
      </c>
      <c r="H319" s="405"/>
      <c r="I319" s="530"/>
      <c r="J319" s="65"/>
      <c r="K319" s="498"/>
      <c r="L319" s="533"/>
    </row>
    <row r="320" spans="1:14" ht="18.600000000000001" thickBot="1" x14ac:dyDescent="0.3">
      <c r="A320" s="259">
        <v>8</v>
      </c>
      <c r="B320" s="260">
        <v>14</v>
      </c>
      <c r="C320" s="403" t="s">
        <v>461</v>
      </c>
      <c r="D320" s="404">
        <v>39939</v>
      </c>
      <c r="E320" s="502">
        <v>49.53</v>
      </c>
      <c r="F320" s="502">
        <v>6</v>
      </c>
      <c r="G320" s="502">
        <v>54.53</v>
      </c>
      <c r="H320" s="405"/>
      <c r="I320" s="531"/>
      <c r="J320" s="66"/>
      <c r="K320" s="499"/>
      <c r="L320" s="534"/>
    </row>
    <row r="321" spans="1:14" ht="21.6" thickBot="1" x14ac:dyDescent="0.3">
      <c r="A321" s="589"/>
      <c r="B321" s="590"/>
      <c r="C321" s="591" t="s">
        <v>426</v>
      </c>
      <c r="D321" s="592"/>
      <c r="E321" s="503"/>
      <c r="F321" s="587"/>
      <c r="G321" s="587"/>
      <c r="H321" s="587"/>
      <c r="I321" s="406"/>
      <c r="J321" s="593"/>
      <c r="K321" s="593"/>
      <c r="L321" s="594"/>
    </row>
    <row r="322" spans="1:14" ht="34.799999999999997" x14ac:dyDescent="0.25">
      <c r="A322" s="261">
        <v>1</v>
      </c>
      <c r="B322" s="262">
        <v>318</v>
      </c>
      <c r="C322" s="272" t="s">
        <v>427</v>
      </c>
      <c r="D322" s="410">
        <v>39865</v>
      </c>
      <c r="E322" s="328">
        <v>34.61</v>
      </c>
      <c r="F322" s="328"/>
      <c r="G322" s="482">
        <v>34.61</v>
      </c>
      <c r="H322" s="328"/>
      <c r="I322" s="535">
        <f>SUM(G322:G329)+H322-(MAX(G322:G329))</f>
        <v>755.01</v>
      </c>
      <c r="J322" s="461"/>
      <c r="K322" s="401">
        <v>5.3009259259259251E-3</v>
      </c>
      <c r="L322" s="533" t="s">
        <v>467</v>
      </c>
    </row>
    <row r="323" spans="1:14" ht="34.799999999999997" x14ac:dyDescent="0.25">
      <c r="A323" s="258">
        <v>2</v>
      </c>
      <c r="B323" s="226">
        <v>239</v>
      </c>
      <c r="C323" s="224" t="s">
        <v>428</v>
      </c>
      <c r="D323" s="345">
        <v>39665</v>
      </c>
      <c r="E323" s="329">
        <v>130</v>
      </c>
      <c r="F323" s="329">
        <v>8</v>
      </c>
      <c r="G323" s="329">
        <v>138</v>
      </c>
      <c r="H323" s="329"/>
      <c r="I323" s="536"/>
      <c r="J323" s="462"/>
      <c r="K323" s="332"/>
      <c r="L323" s="533"/>
    </row>
    <row r="324" spans="1:14" ht="18" x14ac:dyDescent="0.25">
      <c r="A324" s="258">
        <v>3</v>
      </c>
      <c r="B324" s="226">
        <v>216</v>
      </c>
      <c r="C324" s="224" t="s">
        <v>429</v>
      </c>
      <c r="D324" s="345">
        <v>39777</v>
      </c>
      <c r="E324" s="329">
        <v>63.18</v>
      </c>
      <c r="F324" s="329">
        <v>10</v>
      </c>
      <c r="G324" s="329">
        <v>73.180000000000007</v>
      </c>
      <c r="H324" s="329"/>
      <c r="I324" s="536"/>
      <c r="J324" s="462"/>
      <c r="K324" s="332"/>
      <c r="L324" s="533"/>
      <c r="N324" s="126">
        <f>G322+G323+G324+G325+G326+G327+G328</f>
        <v>755.01</v>
      </c>
    </row>
    <row r="325" spans="1:14" ht="18" x14ac:dyDescent="0.25">
      <c r="A325" s="258">
        <v>4</v>
      </c>
      <c r="B325" s="226">
        <v>381</v>
      </c>
      <c r="C325" s="224" t="s">
        <v>430</v>
      </c>
      <c r="D325" s="345">
        <v>39972</v>
      </c>
      <c r="E325" s="329">
        <v>182.85</v>
      </c>
      <c r="F325" s="329">
        <v>3</v>
      </c>
      <c r="G325" s="329">
        <v>185.85</v>
      </c>
      <c r="H325" s="329"/>
      <c r="I325" s="536"/>
      <c r="J325" s="462"/>
      <c r="K325" s="332"/>
      <c r="L325" s="533"/>
    </row>
    <row r="326" spans="1:14" ht="18" x14ac:dyDescent="0.25">
      <c r="A326" s="258">
        <v>5</v>
      </c>
      <c r="B326" s="226">
        <v>274</v>
      </c>
      <c r="C326" s="224" t="s">
        <v>431</v>
      </c>
      <c r="D326" s="345">
        <v>39398</v>
      </c>
      <c r="E326" s="329">
        <v>56.73</v>
      </c>
      <c r="F326" s="329">
        <v>6</v>
      </c>
      <c r="G326" s="329">
        <v>62.73</v>
      </c>
      <c r="H326" s="329"/>
      <c r="I326" s="536"/>
      <c r="J326" s="462"/>
      <c r="K326" s="332"/>
      <c r="L326" s="533"/>
    </row>
    <row r="327" spans="1:14" ht="18" x14ac:dyDescent="0.25">
      <c r="A327" s="258">
        <v>6</v>
      </c>
      <c r="B327" s="226">
        <v>283</v>
      </c>
      <c r="C327" s="224" t="s">
        <v>432</v>
      </c>
      <c r="D327" s="345">
        <v>39422</v>
      </c>
      <c r="E327" s="329">
        <v>200</v>
      </c>
      <c r="F327" s="329">
        <v>6</v>
      </c>
      <c r="G327" s="329">
        <v>206</v>
      </c>
      <c r="H327" s="329"/>
      <c r="I327" s="536"/>
      <c r="J327" s="462"/>
      <c r="K327" s="332"/>
      <c r="L327" s="533"/>
    </row>
    <row r="328" spans="1:14" ht="18" x14ac:dyDescent="0.25">
      <c r="A328" s="258">
        <v>7</v>
      </c>
      <c r="B328" s="226">
        <v>326</v>
      </c>
      <c r="C328" s="224" t="s">
        <v>433</v>
      </c>
      <c r="D328" s="345">
        <v>39835</v>
      </c>
      <c r="E328" s="329">
        <v>44.64</v>
      </c>
      <c r="F328" s="329">
        <v>10</v>
      </c>
      <c r="G328" s="329">
        <v>54.64</v>
      </c>
      <c r="H328" s="329"/>
      <c r="I328" s="536"/>
      <c r="J328" s="462"/>
      <c r="K328" s="332"/>
      <c r="L328" s="533"/>
    </row>
    <row r="329" spans="1:14" ht="18.600000000000001" thickBot="1" x14ac:dyDescent="0.3">
      <c r="A329" s="259">
        <v>8</v>
      </c>
      <c r="B329" s="263">
        <v>26</v>
      </c>
      <c r="C329" s="267" t="s">
        <v>434</v>
      </c>
      <c r="D329" s="412">
        <v>39998</v>
      </c>
      <c r="E329" s="330" t="s">
        <v>463</v>
      </c>
      <c r="F329" s="330"/>
      <c r="G329" s="336">
        <v>500</v>
      </c>
      <c r="H329" s="330"/>
      <c r="I329" s="537"/>
      <c r="J329" s="463"/>
      <c r="K329" s="333"/>
      <c r="L329" s="534"/>
    </row>
  </sheetData>
  <mergeCells count="133">
    <mergeCell ref="C1:L1"/>
    <mergeCell ref="E276:G276"/>
    <mergeCell ref="H61:H68"/>
    <mergeCell ref="I61:I68"/>
    <mergeCell ref="K61:K68"/>
    <mergeCell ref="L61:L68"/>
    <mergeCell ref="H70:H77"/>
    <mergeCell ref="I70:I77"/>
    <mergeCell ref="H196:H203"/>
    <mergeCell ref="I196:I203"/>
    <mergeCell ref="K196:K203"/>
    <mergeCell ref="L196:L203"/>
    <mergeCell ref="K70:K77"/>
    <mergeCell ref="L70:L77"/>
    <mergeCell ref="H106:H113"/>
    <mergeCell ref="I106:I113"/>
    <mergeCell ref="K106:K113"/>
    <mergeCell ref="L106:L113"/>
    <mergeCell ref="H115:H122"/>
    <mergeCell ref="I115:I122"/>
    <mergeCell ref="K115:K122"/>
    <mergeCell ref="L115:L122"/>
    <mergeCell ref="H88:H95"/>
    <mergeCell ref="H79:H86"/>
    <mergeCell ref="I79:I86"/>
    <mergeCell ref="H205:H212"/>
    <mergeCell ref="I205:I212"/>
    <mergeCell ref="K205:K212"/>
    <mergeCell ref="L205:L212"/>
    <mergeCell ref="A4:A5"/>
    <mergeCell ref="C4:C5"/>
    <mergeCell ref="E4:K4"/>
    <mergeCell ref="L4:L5"/>
    <mergeCell ref="A2:L2"/>
    <mergeCell ref="I7:I14"/>
    <mergeCell ref="H7:H14"/>
    <mergeCell ref="K7:K14"/>
    <mergeCell ref="L7:L14"/>
    <mergeCell ref="B4:B5"/>
    <mergeCell ref="I88:I95"/>
    <mergeCell ref="K88:K95"/>
    <mergeCell ref="L88:L95"/>
    <mergeCell ref="I16:I23"/>
    <mergeCell ref="H16:H23"/>
    <mergeCell ref="H43:H50"/>
    <mergeCell ref="I25:I32"/>
    <mergeCell ref="H25:H32"/>
    <mergeCell ref="L25:L32"/>
    <mergeCell ref="K25:K32"/>
    <mergeCell ref="L16:L23"/>
    <mergeCell ref="H97:H104"/>
    <mergeCell ref="I97:I104"/>
    <mergeCell ref="K97:K104"/>
    <mergeCell ref="L97:L104"/>
    <mergeCell ref="I43:I50"/>
    <mergeCell ref="K43:K50"/>
    <mergeCell ref="L43:L50"/>
    <mergeCell ref="H52:H59"/>
    <mergeCell ref="I52:I59"/>
    <mergeCell ref="K52:K59"/>
    <mergeCell ref="L52:L59"/>
    <mergeCell ref="H34:H41"/>
    <mergeCell ref="I34:I41"/>
    <mergeCell ref="K34:K41"/>
    <mergeCell ref="L34:L41"/>
    <mergeCell ref="K79:K86"/>
    <mergeCell ref="L79:L86"/>
    <mergeCell ref="I160:I167"/>
    <mergeCell ref="H160:H167"/>
    <mergeCell ref="L160:L167"/>
    <mergeCell ref="K160:K167"/>
    <mergeCell ref="H151:H158"/>
    <mergeCell ref="I151:I158"/>
    <mergeCell ref="K151:K158"/>
    <mergeCell ref="L151:L158"/>
    <mergeCell ref="H124:H131"/>
    <mergeCell ref="I124:I131"/>
    <mergeCell ref="K124:K131"/>
    <mergeCell ref="L124:L131"/>
    <mergeCell ref="H142:H149"/>
    <mergeCell ref="I142:I149"/>
    <mergeCell ref="K142:K149"/>
    <mergeCell ref="L142:L149"/>
    <mergeCell ref="H133:H140"/>
    <mergeCell ref="I133:I140"/>
    <mergeCell ref="K133:K140"/>
    <mergeCell ref="L133:L140"/>
    <mergeCell ref="H178:H185"/>
    <mergeCell ref="I178:I185"/>
    <mergeCell ref="K178:K185"/>
    <mergeCell ref="L178:L185"/>
    <mergeCell ref="H169:H176"/>
    <mergeCell ref="I169:I176"/>
    <mergeCell ref="K169:K176"/>
    <mergeCell ref="L169:L176"/>
    <mergeCell ref="H187:H194"/>
    <mergeCell ref="I187:I194"/>
    <mergeCell ref="K187:K194"/>
    <mergeCell ref="L187:L194"/>
    <mergeCell ref="H214:H221"/>
    <mergeCell ref="I214:I221"/>
    <mergeCell ref="K214:K221"/>
    <mergeCell ref="L214:L221"/>
    <mergeCell ref="H232:H239"/>
    <mergeCell ref="I232:I239"/>
    <mergeCell ref="K232:K239"/>
    <mergeCell ref="L232:L239"/>
    <mergeCell ref="H223:H230"/>
    <mergeCell ref="I223:I230"/>
    <mergeCell ref="L223:L230"/>
    <mergeCell ref="H241:H248"/>
    <mergeCell ref="I241:I248"/>
    <mergeCell ref="K241:K248"/>
    <mergeCell ref="L241:L248"/>
    <mergeCell ref="H260:H267"/>
    <mergeCell ref="I250:I257"/>
    <mergeCell ref="L250:L257"/>
    <mergeCell ref="I259:I266"/>
    <mergeCell ref="L259:L266"/>
    <mergeCell ref="I268:I275"/>
    <mergeCell ref="L268:L275"/>
    <mergeCell ref="I277:I284"/>
    <mergeCell ref="L277:L284"/>
    <mergeCell ref="I286:I293"/>
    <mergeCell ref="L286:L293"/>
    <mergeCell ref="I322:I329"/>
    <mergeCell ref="L322:L329"/>
    <mergeCell ref="I304:I311"/>
    <mergeCell ref="L304:L311"/>
    <mergeCell ref="I313:I320"/>
    <mergeCell ref="L313:L320"/>
    <mergeCell ref="L295:L302"/>
    <mergeCell ref="I295:I302"/>
  </mergeCells>
  <phoneticPr fontId="2" type="noConversion"/>
  <conditionalFormatting sqref="G16:G23">
    <cfRule type="top10" dxfId="65" priority="141" percent="1" rank="1"/>
  </conditionalFormatting>
  <conditionalFormatting sqref="G70:G77">
    <cfRule type="top10" dxfId="64" priority="133" percent="1" rank="1"/>
  </conditionalFormatting>
  <conditionalFormatting sqref="G79:G86">
    <cfRule type="top10" dxfId="63" priority="132" percent="1" rank="1"/>
  </conditionalFormatting>
  <conditionalFormatting sqref="G88:G95">
    <cfRule type="top10" dxfId="62" priority="131" percent="1" rank="1"/>
  </conditionalFormatting>
  <conditionalFormatting sqref="G97:G104">
    <cfRule type="top10" dxfId="61" priority="130" percent="1" rank="1"/>
  </conditionalFormatting>
  <conditionalFormatting sqref="G106:G113">
    <cfRule type="top10" dxfId="60" priority="129" percent="1" rank="1"/>
  </conditionalFormatting>
  <conditionalFormatting sqref="G115:G122">
    <cfRule type="top10" dxfId="59" priority="128" percent="1" rank="1"/>
  </conditionalFormatting>
  <conditionalFormatting sqref="G151:G158">
    <cfRule type="top10" dxfId="58" priority="124" percent="1" rank="1"/>
  </conditionalFormatting>
  <conditionalFormatting sqref="G151:G158">
    <cfRule type="top10" dxfId="57" priority="120" percent="1" rank="1"/>
  </conditionalFormatting>
  <conditionalFormatting sqref="G160:G167">
    <cfRule type="top10" dxfId="56" priority="119" percent="1" rank="1"/>
  </conditionalFormatting>
  <conditionalFormatting sqref="G178:G185">
    <cfRule type="top10" dxfId="55" priority="114" percent="1" rank="1"/>
  </conditionalFormatting>
  <conditionalFormatting sqref="G178:G185">
    <cfRule type="top10" dxfId="54" priority="113" percent="1" rank="1"/>
  </conditionalFormatting>
  <conditionalFormatting sqref="G187:G195">
    <cfRule type="top10" dxfId="53" priority="110" percent="1" rank="1"/>
  </conditionalFormatting>
  <conditionalFormatting sqref="G187:G195">
    <cfRule type="top10" dxfId="52" priority="109" percent="1" rank="1"/>
  </conditionalFormatting>
  <conditionalFormatting sqref="G214:G222">
    <cfRule type="top10" dxfId="51" priority="101" percent="1" rank="1"/>
  </conditionalFormatting>
  <conditionalFormatting sqref="G214:G221">
    <cfRule type="top10" dxfId="50" priority="99" percent="1" rank="1"/>
  </conditionalFormatting>
  <conditionalFormatting sqref="G214:G222">
    <cfRule type="top10" dxfId="49" priority="90" percent="1" rank="1"/>
  </conditionalFormatting>
  <conditionalFormatting sqref="G214:G222">
    <cfRule type="top10" dxfId="48" priority="89" percent="1" rank="1"/>
  </conditionalFormatting>
  <conditionalFormatting sqref="G214:G222">
    <cfRule type="top10" dxfId="47" priority="85" percent="1" rank="1"/>
  </conditionalFormatting>
  <conditionalFormatting sqref="G260:G267">
    <cfRule type="top10" dxfId="46" priority="81" percent="1" rank="1"/>
  </conditionalFormatting>
  <conditionalFormatting sqref="G232:G240">
    <cfRule type="top10" dxfId="45" priority="60" percent="1" rank="1"/>
  </conditionalFormatting>
  <conditionalFormatting sqref="G232:G240">
    <cfRule type="top10" dxfId="44" priority="59" percent="1" rank="1"/>
  </conditionalFormatting>
  <conditionalFormatting sqref="G25:G32">
    <cfRule type="top10" dxfId="43" priority="58" percent="1" rank="1"/>
  </conditionalFormatting>
  <conditionalFormatting sqref="G34:G41">
    <cfRule type="top10" dxfId="42" priority="57" percent="1" rank="1"/>
  </conditionalFormatting>
  <conditionalFormatting sqref="G43:G50">
    <cfRule type="top10" dxfId="41" priority="55" percent="1" rank="1"/>
  </conditionalFormatting>
  <conditionalFormatting sqref="G52:G59">
    <cfRule type="top10" dxfId="40" priority="54" percent="1" rank="1"/>
  </conditionalFormatting>
  <conditionalFormatting sqref="G61:G68">
    <cfRule type="top10" dxfId="39" priority="53" percent="1" rank="1"/>
  </conditionalFormatting>
  <conditionalFormatting sqref="G7:G14">
    <cfRule type="top10" dxfId="38" priority="51" percent="1" rank="1"/>
  </conditionalFormatting>
  <conditionalFormatting sqref="G124:G131">
    <cfRule type="top10" dxfId="37" priority="50" percent="1" rank="1"/>
  </conditionalFormatting>
  <conditionalFormatting sqref="G142:G149">
    <cfRule type="top10" dxfId="36" priority="49" percent="1" rank="1"/>
  </conditionalFormatting>
  <conditionalFormatting sqref="G223:G230">
    <cfRule type="top10" dxfId="35" priority="35" percent="1" rank="1"/>
  </conditionalFormatting>
  <conditionalFormatting sqref="G223:G230">
    <cfRule type="top10" dxfId="34" priority="34" percent="1" rank="1"/>
  </conditionalFormatting>
  <conditionalFormatting sqref="G223:G230">
    <cfRule type="top10" dxfId="33" priority="33" percent="1" rank="1"/>
  </conditionalFormatting>
  <conditionalFormatting sqref="G223:G230">
    <cfRule type="top10" dxfId="32" priority="32" percent="1" rank="1"/>
  </conditionalFormatting>
  <conditionalFormatting sqref="G223:G230">
    <cfRule type="top10" dxfId="31" priority="31" percent="1" rank="1"/>
  </conditionalFormatting>
  <conditionalFormatting sqref="G223:G230">
    <cfRule type="top10" dxfId="30" priority="36" percent="1" rank="1"/>
  </conditionalFormatting>
  <conditionalFormatting sqref="G223:G230">
    <cfRule type="top10" dxfId="29" priority="37" percent="1" rank="1"/>
  </conditionalFormatting>
  <conditionalFormatting sqref="G241:G248">
    <cfRule type="top10" dxfId="28" priority="24" percent="1" rank="1"/>
  </conditionalFormatting>
  <conditionalFormatting sqref="G241:G248">
    <cfRule type="top10" dxfId="27" priority="23" percent="1" rank="1"/>
  </conditionalFormatting>
  <conditionalFormatting sqref="G258">
    <cfRule type="top10" dxfId="26" priority="22" percent="1" rank="1"/>
  </conditionalFormatting>
  <conditionalFormatting sqref="G133:G140">
    <cfRule type="top10" dxfId="25" priority="20" percent="1" rank="1"/>
  </conditionalFormatting>
  <conditionalFormatting sqref="G133:G140">
    <cfRule type="top10" dxfId="24" priority="19" percent="1" rank="1"/>
  </conditionalFormatting>
  <conditionalFormatting sqref="G196:G203">
    <cfRule type="top10" dxfId="23" priority="18" percent="1" rank="1"/>
  </conditionalFormatting>
  <conditionalFormatting sqref="G196:G203">
    <cfRule type="top10" dxfId="22" priority="17" percent="1" rank="1"/>
  </conditionalFormatting>
  <conditionalFormatting sqref="G249">
    <cfRule type="top10" dxfId="21" priority="166" percent="1" rank="1"/>
  </conditionalFormatting>
  <conditionalFormatting sqref="G169:G176">
    <cfRule type="top10" dxfId="20" priority="167" percent="1" rank="1"/>
  </conditionalFormatting>
  <conditionalFormatting sqref="G214:G221 G260:G267">
    <cfRule type="top10" dxfId="19" priority="168" percent="1" rank="1"/>
  </conditionalFormatting>
  <conditionalFormatting sqref="G214:G222 G260:G267">
    <cfRule type="top10" dxfId="18" priority="170" percent="1" rank="1"/>
  </conditionalFormatting>
  <conditionalFormatting sqref="G212">
    <cfRule type="top10" dxfId="17" priority="16" percent="1" rank="1"/>
  </conditionalFormatting>
  <conditionalFormatting sqref="G212">
    <cfRule type="top10" dxfId="16" priority="15" percent="1" rank="1"/>
  </conditionalFormatting>
  <conditionalFormatting sqref="G205:G211">
    <cfRule type="top10" dxfId="15" priority="214" percent="1" rank="1"/>
  </conditionalFormatting>
  <conditionalFormatting sqref="G250:G257">
    <cfRule type="top10" dxfId="14" priority="14" percent="1" rank="1"/>
  </conditionalFormatting>
  <conditionalFormatting sqref="G250:G257">
    <cfRule type="top10" dxfId="13" priority="13" percent="1" rank="1"/>
  </conditionalFormatting>
  <conditionalFormatting sqref="G268:G275">
    <cfRule type="top10" dxfId="12" priority="12" percent="1" rank="1"/>
  </conditionalFormatting>
  <conditionalFormatting sqref="G268:G275">
    <cfRule type="top10" dxfId="11" priority="11" percent="1" rank="1"/>
  </conditionalFormatting>
  <conditionalFormatting sqref="G277:G284">
    <cfRule type="top10" dxfId="10" priority="10" percent="1" rank="1"/>
  </conditionalFormatting>
  <conditionalFormatting sqref="G277:G284">
    <cfRule type="top10" dxfId="9" priority="9" percent="1" rank="1"/>
  </conditionalFormatting>
  <conditionalFormatting sqref="G286:G294">
    <cfRule type="top10" dxfId="8" priority="8" percent="1" rank="1"/>
  </conditionalFormatting>
  <conditionalFormatting sqref="G286:G294">
    <cfRule type="top10" dxfId="7" priority="7" percent="1" rank="1"/>
  </conditionalFormatting>
  <conditionalFormatting sqref="G322:G329">
    <cfRule type="top10" dxfId="6" priority="6" percent="1" rank="1"/>
  </conditionalFormatting>
  <conditionalFormatting sqref="G322:G329">
    <cfRule type="top10" dxfId="5" priority="5" percent="1" rank="1"/>
  </conditionalFormatting>
  <conditionalFormatting sqref="G295:G303">
    <cfRule type="top10" dxfId="4" priority="4" percent="1" rank="1"/>
  </conditionalFormatting>
  <conditionalFormatting sqref="G295:G303">
    <cfRule type="top10" dxfId="3" priority="3" percent="1" rank="1"/>
  </conditionalFormatting>
  <conditionalFormatting sqref="G304:G320">
    <cfRule type="top10" dxfId="2" priority="2" percent="1" rank="1"/>
  </conditionalFormatting>
  <conditionalFormatting sqref="G304:G320">
    <cfRule type="top10" dxfId="1" priority="1" percent="1" rank="1"/>
  </conditionalFormatting>
  <printOptions horizontalCentered="1"/>
  <pageMargins left="0.39370078740157483" right="0" top="0.19685039370078741" bottom="0.19685039370078741" header="0" footer="0"/>
  <pageSetup paperSize="9" scale="75" fitToHeight="7" orientation="portrait" r:id="rId1"/>
  <headerFooter alignWithMargins="0">
    <oddFooter>&amp;R&amp;P</oddFooter>
  </headerFooter>
  <rowBreaks count="2" manualBreakCount="2">
    <brk id="93" max="11" man="1"/>
    <brk id="149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09375" defaultRowHeight="13.2" x14ac:dyDescent="0.25"/>
  <cols>
    <col min="1" max="1" width="5" style="12" customWidth="1"/>
    <col min="2" max="2" width="42.5546875" style="12" customWidth="1"/>
    <col min="3" max="10" width="13" style="12" customWidth="1"/>
    <col min="11" max="12" width="10.33203125" style="12" customWidth="1"/>
    <col min="13" max="13" width="9.109375" style="25"/>
    <col min="14" max="14" width="13.109375" style="25" customWidth="1"/>
    <col min="15" max="16384" width="9.109375" style="25"/>
  </cols>
  <sheetData>
    <row r="1" spans="1:12" ht="23.25" customHeight="1" x14ac:dyDescent="0.25">
      <c r="A1" s="583" t="s">
        <v>29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</row>
    <row r="2" spans="1:12" ht="21" x14ac:dyDescent="0.25">
      <c r="A2" s="26"/>
      <c r="B2" s="26"/>
      <c r="C2" s="27"/>
      <c r="D2" s="27"/>
      <c r="E2" s="27"/>
      <c r="F2" s="27"/>
      <c r="G2" s="27"/>
      <c r="H2" s="28"/>
      <c r="I2" s="29"/>
      <c r="J2" s="29"/>
      <c r="K2" s="29"/>
    </row>
    <row r="3" spans="1:12" ht="15.6" x14ac:dyDescent="0.3">
      <c r="A3" s="30" t="s">
        <v>63</v>
      </c>
      <c r="B3" s="30"/>
      <c r="C3" s="31"/>
      <c r="D3" s="32"/>
      <c r="E3" s="31"/>
      <c r="F3" s="25"/>
      <c r="G3" s="33"/>
      <c r="I3" s="34"/>
      <c r="J3" s="34"/>
      <c r="K3" s="35"/>
      <c r="L3" s="36" t="s">
        <v>7</v>
      </c>
    </row>
    <row r="4" spans="1:12" ht="21.75" customHeight="1" x14ac:dyDescent="0.4">
      <c r="A4" s="584" t="s">
        <v>15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</row>
    <row r="5" spans="1:12" ht="30" customHeight="1" thickBot="1" x14ac:dyDescent="0.3">
      <c r="A5" s="585" t="s">
        <v>56</v>
      </c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5"/>
    </row>
    <row r="6" spans="1:12" s="37" customFormat="1" ht="36.6" thickBot="1" x14ac:dyDescent="0.3">
      <c r="A6" s="38" t="s">
        <v>0</v>
      </c>
      <c r="B6" s="39" t="s">
        <v>8</v>
      </c>
      <c r="C6" s="24" t="s">
        <v>9</v>
      </c>
      <c r="D6" s="24" t="s">
        <v>36</v>
      </c>
      <c r="E6" s="24" t="s">
        <v>10</v>
      </c>
      <c r="F6" s="24" t="s">
        <v>16</v>
      </c>
      <c r="G6" s="24" t="s">
        <v>11</v>
      </c>
      <c r="H6" s="24" t="s">
        <v>12</v>
      </c>
      <c r="I6" s="24" t="s">
        <v>31</v>
      </c>
      <c r="J6" s="24" t="s">
        <v>13</v>
      </c>
      <c r="K6" s="23" t="s">
        <v>14</v>
      </c>
      <c r="L6" s="73" t="s">
        <v>2</v>
      </c>
    </row>
    <row r="7" spans="1:12" s="41" customFormat="1" ht="24" customHeight="1" x14ac:dyDescent="0.3">
      <c r="A7" s="75">
        <v>1</v>
      </c>
      <c r="B7" s="67" t="s">
        <v>65</v>
      </c>
      <c r="C7" s="50">
        <v>6</v>
      </c>
      <c r="D7" s="50">
        <v>6</v>
      </c>
      <c r="E7" s="50">
        <v>6</v>
      </c>
      <c r="F7" s="50">
        <v>6</v>
      </c>
      <c r="G7" s="50">
        <v>6</v>
      </c>
      <c r="H7" s="50">
        <v>6</v>
      </c>
      <c r="I7" s="50">
        <v>5</v>
      </c>
      <c r="J7" s="50">
        <v>6</v>
      </c>
      <c r="K7" s="52">
        <f t="shared" ref="K7:K50" si="0">SUM(C7:J7)</f>
        <v>47</v>
      </c>
      <c r="L7" s="76"/>
    </row>
    <row r="8" spans="1:12" s="41" customFormat="1" ht="24" customHeight="1" x14ac:dyDescent="0.3">
      <c r="A8" s="45">
        <v>2</v>
      </c>
      <c r="B8" s="67" t="s">
        <v>66</v>
      </c>
      <c r="C8" s="51">
        <v>9</v>
      </c>
      <c r="D8" s="51">
        <v>7</v>
      </c>
      <c r="E8" s="51">
        <v>7</v>
      </c>
      <c r="F8" s="51">
        <v>7</v>
      </c>
      <c r="G8" s="51">
        <v>6</v>
      </c>
      <c r="H8" s="51">
        <v>6</v>
      </c>
      <c r="I8" s="51">
        <v>6</v>
      </c>
      <c r="J8" s="51">
        <v>7</v>
      </c>
      <c r="K8" s="53">
        <f t="shared" si="0"/>
        <v>55</v>
      </c>
      <c r="L8" s="77"/>
    </row>
    <row r="9" spans="1:12" s="41" customFormat="1" ht="24" customHeight="1" x14ac:dyDescent="0.3">
      <c r="A9" s="45">
        <v>3</v>
      </c>
      <c r="B9" s="67" t="s">
        <v>67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3">
        <f t="shared" si="0"/>
        <v>0</v>
      </c>
      <c r="L9" s="78"/>
    </row>
    <row r="10" spans="1:12" s="41" customFormat="1" ht="24" customHeight="1" x14ac:dyDescent="0.35">
      <c r="A10" s="45">
        <v>4</v>
      </c>
      <c r="B10" s="67" t="s">
        <v>51</v>
      </c>
      <c r="C10" s="51">
        <v>10</v>
      </c>
      <c r="D10" s="51">
        <v>10</v>
      </c>
      <c r="E10" s="51">
        <v>9</v>
      </c>
      <c r="F10" s="51">
        <v>8</v>
      </c>
      <c r="G10" s="51">
        <v>10</v>
      </c>
      <c r="H10" s="51">
        <v>9</v>
      </c>
      <c r="I10" s="51">
        <v>10</v>
      </c>
      <c r="J10" s="51">
        <v>9</v>
      </c>
      <c r="K10" s="53">
        <f t="shared" si="0"/>
        <v>75</v>
      </c>
      <c r="L10" s="79"/>
    </row>
    <row r="11" spans="1:12" s="41" customFormat="1" ht="24" customHeight="1" x14ac:dyDescent="0.3">
      <c r="A11" s="45">
        <v>5</v>
      </c>
      <c r="B11" s="67" t="s">
        <v>68</v>
      </c>
      <c r="C11" s="51">
        <v>5</v>
      </c>
      <c r="D11" s="51">
        <v>4</v>
      </c>
      <c r="E11" s="51">
        <v>2</v>
      </c>
      <c r="F11" s="51">
        <v>2</v>
      </c>
      <c r="G11" s="51">
        <v>4</v>
      </c>
      <c r="H11" s="51">
        <v>4</v>
      </c>
      <c r="I11" s="51">
        <v>4</v>
      </c>
      <c r="J11" s="51">
        <v>3</v>
      </c>
      <c r="K11" s="53">
        <f t="shared" si="0"/>
        <v>28</v>
      </c>
      <c r="L11" s="77"/>
    </row>
    <row r="12" spans="1:12" s="41" customFormat="1" ht="24" customHeight="1" x14ac:dyDescent="0.3">
      <c r="A12" s="45">
        <v>6</v>
      </c>
      <c r="B12" s="67" t="s">
        <v>69</v>
      </c>
      <c r="C12" s="51">
        <v>5</v>
      </c>
      <c r="D12" s="51">
        <v>6</v>
      </c>
      <c r="E12" s="51">
        <v>0</v>
      </c>
      <c r="F12" s="51">
        <v>0</v>
      </c>
      <c r="G12" s="51">
        <v>4</v>
      </c>
      <c r="H12" s="51">
        <v>3</v>
      </c>
      <c r="I12" s="51">
        <v>5</v>
      </c>
      <c r="J12" s="51">
        <v>3</v>
      </c>
      <c r="K12" s="53">
        <f t="shared" si="0"/>
        <v>26</v>
      </c>
      <c r="L12" s="77"/>
    </row>
    <row r="13" spans="1:12" s="41" customFormat="1" ht="24" customHeight="1" x14ac:dyDescent="0.3">
      <c r="A13" s="45">
        <v>7</v>
      </c>
      <c r="B13" s="67" t="s">
        <v>70</v>
      </c>
      <c r="C13" s="51">
        <v>7</v>
      </c>
      <c r="D13" s="51">
        <v>7</v>
      </c>
      <c r="E13" s="51">
        <v>6</v>
      </c>
      <c r="F13" s="51">
        <v>4</v>
      </c>
      <c r="G13" s="51">
        <v>4</v>
      </c>
      <c r="H13" s="51">
        <v>4</v>
      </c>
      <c r="I13" s="51">
        <v>5</v>
      </c>
      <c r="J13" s="51">
        <v>4</v>
      </c>
      <c r="K13" s="53">
        <f t="shared" si="0"/>
        <v>41</v>
      </c>
      <c r="L13" s="77"/>
    </row>
    <row r="14" spans="1:12" s="41" customFormat="1" ht="24" customHeight="1" x14ac:dyDescent="0.3">
      <c r="A14" s="45">
        <v>8</v>
      </c>
      <c r="B14" s="67" t="s">
        <v>71</v>
      </c>
      <c r="C14" s="51">
        <v>8</v>
      </c>
      <c r="D14" s="51">
        <v>6</v>
      </c>
      <c r="E14" s="51">
        <v>5</v>
      </c>
      <c r="F14" s="51">
        <v>0</v>
      </c>
      <c r="G14" s="51">
        <v>5</v>
      </c>
      <c r="H14" s="51">
        <v>4</v>
      </c>
      <c r="I14" s="51">
        <v>0</v>
      </c>
      <c r="J14" s="51">
        <v>3</v>
      </c>
      <c r="K14" s="53">
        <f t="shared" si="0"/>
        <v>31</v>
      </c>
      <c r="L14" s="77"/>
    </row>
    <row r="15" spans="1:12" s="41" customFormat="1" ht="24" customHeight="1" x14ac:dyDescent="0.3">
      <c r="A15" s="45">
        <v>9</v>
      </c>
      <c r="B15" s="67" t="s">
        <v>37</v>
      </c>
      <c r="C15" s="51">
        <v>9</v>
      </c>
      <c r="D15" s="51">
        <v>9</v>
      </c>
      <c r="E15" s="51">
        <v>8</v>
      </c>
      <c r="F15" s="51">
        <v>8</v>
      </c>
      <c r="G15" s="51">
        <v>9</v>
      </c>
      <c r="H15" s="51">
        <v>8</v>
      </c>
      <c r="I15" s="51">
        <v>9</v>
      </c>
      <c r="J15" s="51">
        <v>8</v>
      </c>
      <c r="K15" s="53">
        <f t="shared" si="0"/>
        <v>68</v>
      </c>
      <c r="L15" s="77"/>
    </row>
    <row r="16" spans="1:12" s="41" customFormat="1" ht="24" customHeight="1" x14ac:dyDescent="0.3">
      <c r="A16" s="45">
        <v>10</v>
      </c>
      <c r="B16" s="67" t="s">
        <v>38</v>
      </c>
      <c r="C16" s="51">
        <v>8</v>
      </c>
      <c r="D16" s="51">
        <v>8</v>
      </c>
      <c r="E16" s="51">
        <v>5</v>
      </c>
      <c r="F16" s="51">
        <v>6</v>
      </c>
      <c r="G16" s="51">
        <v>6</v>
      </c>
      <c r="H16" s="51">
        <v>6</v>
      </c>
      <c r="I16" s="51">
        <v>7</v>
      </c>
      <c r="J16" s="51">
        <v>6</v>
      </c>
      <c r="K16" s="53">
        <f t="shared" si="0"/>
        <v>52</v>
      </c>
      <c r="L16" s="77"/>
    </row>
    <row r="17" spans="1:12" s="41" customFormat="1" ht="24" customHeight="1" x14ac:dyDescent="0.35">
      <c r="A17" s="45">
        <v>11</v>
      </c>
      <c r="B17" s="67" t="s">
        <v>72</v>
      </c>
      <c r="C17" s="51">
        <v>10</v>
      </c>
      <c r="D17" s="51">
        <v>10</v>
      </c>
      <c r="E17" s="51">
        <v>9</v>
      </c>
      <c r="F17" s="51">
        <v>6</v>
      </c>
      <c r="G17" s="51">
        <v>9</v>
      </c>
      <c r="H17" s="51">
        <v>9</v>
      </c>
      <c r="I17" s="51">
        <v>10</v>
      </c>
      <c r="J17" s="51">
        <v>9</v>
      </c>
      <c r="K17" s="53">
        <f t="shared" si="0"/>
        <v>72</v>
      </c>
      <c r="L17" s="79"/>
    </row>
    <row r="18" spans="1:12" s="41" customFormat="1" ht="24" customHeight="1" x14ac:dyDescent="0.3">
      <c r="A18" s="45">
        <v>12</v>
      </c>
      <c r="B18" s="67" t="s">
        <v>19</v>
      </c>
      <c r="C18" s="51">
        <v>7</v>
      </c>
      <c r="D18" s="51">
        <v>6</v>
      </c>
      <c r="E18" s="51">
        <v>6</v>
      </c>
      <c r="F18" s="51">
        <v>7</v>
      </c>
      <c r="G18" s="51">
        <v>6</v>
      </c>
      <c r="H18" s="51">
        <v>5</v>
      </c>
      <c r="I18" s="51">
        <v>7</v>
      </c>
      <c r="J18" s="51">
        <v>6</v>
      </c>
      <c r="K18" s="53">
        <f t="shared" si="0"/>
        <v>50</v>
      </c>
      <c r="L18" s="77"/>
    </row>
    <row r="19" spans="1:12" s="41" customFormat="1" ht="24" customHeight="1" x14ac:dyDescent="0.3">
      <c r="A19" s="45">
        <v>13</v>
      </c>
      <c r="B19" s="67" t="s">
        <v>73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3">
        <f t="shared" si="0"/>
        <v>0</v>
      </c>
      <c r="L19" s="78"/>
    </row>
    <row r="20" spans="1:12" s="41" customFormat="1" ht="24" customHeight="1" x14ac:dyDescent="0.3">
      <c r="A20" s="45">
        <v>14</v>
      </c>
      <c r="B20" s="67" t="s">
        <v>23</v>
      </c>
      <c r="C20" s="51">
        <v>7</v>
      </c>
      <c r="D20" s="51">
        <v>7</v>
      </c>
      <c r="E20" s="51">
        <v>6</v>
      </c>
      <c r="F20" s="51">
        <v>6</v>
      </c>
      <c r="G20" s="51">
        <v>6</v>
      </c>
      <c r="H20" s="51">
        <v>6</v>
      </c>
      <c r="I20" s="51">
        <v>7</v>
      </c>
      <c r="J20" s="51">
        <v>6</v>
      </c>
      <c r="K20" s="53">
        <f t="shared" si="0"/>
        <v>51</v>
      </c>
      <c r="L20" s="77"/>
    </row>
    <row r="21" spans="1:12" s="41" customFormat="1" ht="24" customHeight="1" x14ac:dyDescent="0.3">
      <c r="A21" s="45">
        <v>15</v>
      </c>
      <c r="B21" s="67" t="s">
        <v>74</v>
      </c>
      <c r="C21" s="51">
        <v>5</v>
      </c>
      <c r="D21" s="51">
        <v>4</v>
      </c>
      <c r="E21" s="51">
        <v>4</v>
      </c>
      <c r="F21" s="51">
        <v>3</v>
      </c>
      <c r="G21" s="51">
        <v>4</v>
      </c>
      <c r="H21" s="51">
        <v>4</v>
      </c>
      <c r="I21" s="51">
        <v>0</v>
      </c>
      <c r="J21" s="51">
        <v>3</v>
      </c>
      <c r="K21" s="53">
        <f t="shared" si="0"/>
        <v>27</v>
      </c>
      <c r="L21" s="77"/>
    </row>
    <row r="22" spans="1:12" s="41" customFormat="1" ht="24" customHeight="1" x14ac:dyDescent="0.3">
      <c r="A22" s="45">
        <v>16</v>
      </c>
      <c r="B22" s="67" t="s">
        <v>75</v>
      </c>
      <c r="C22" s="51">
        <v>7</v>
      </c>
      <c r="D22" s="51">
        <v>7</v>
      </c>
      <c r="E22" s="51">
        <v>7</v>
      </c>
      <c r="F22" s="51">
        <v>6</v>
      </c>
      <c r="G22" s="51">
        <v>6</v>
      </c>
      <c r="H22" s="51">
        <v>0</v>
      </c>
      <c r="I22" s="51">
        <v>6</v>
      </c>
      <c r="J22" s="51">
        <v>6</v>
      </c>
      <c r="K22" s="53">
        <f t="shared" si="0"/>
        <v>45</v>
      </c>
      <c r="L22" s="77"/>
    </row>
    <row r="23" spans="1:12" s="41" customFormat="1" ht="24" customHeight="1" x14ac:dyDescent="0.3">
      <c r="A23" s="45">
        <v>17</v>
      </c>
      <c r="B23" s="67" t="s">
        <v>21</v>
      </c>
      <c r="C23" s="51">
        <v>6</v>
      </c>
      <c r="D23" s="51">
        <v>7</v>
      </c>
      <c r="E23" s="51">
        <v>5</v>
      </c>
      <c r="F23" s="51">
        <v>5</v>
      </c>
      <c r="G23" s="51">
        <v>6</v>
      </c>
      <c r="H23" s="51">
        <v>5</v>
      </c>
      <c r="I23" s="51">
        <v>4</v>
      </c>
      <c r="J23" s="51">
        <v>5</v>
      </c>
      <c r="K23" s="53">
        <f t="shared" si="0"/>
        <v>43</v>
      </c>
      <c r="L23" s="77"/>
    </row>
    <row r="24" spans="1:12" s="41" customFormat="1" ht="24" customHeight="1" x14ac:dyDescent="0.3">
      <c r="A24" s="45">
        <v>18</v>
      </c>
      <c r="B24" s="67" t="s">
        <v>40</v>
      </c>
      <c r="C24" s="51">
        <v>7</v>
      </c>
      <c r="D24" s="51">
        <v>6</v>
      </c>
      <c r="E24" s="51">
        <v>6</v>
      </c>
      <c r="F24" s="51">
        <v>4</v>
      </c>
      <c r="G24" s="51">
        <v>6</v>
      </c>
      <c r="H24" s="51">
        <v>5</v>
      </c>
      <c r="I24" s="51">
        <v>5</v>
      </c>
      <c r="J24" s="51">
        <v>5</v>
      </c>
      <c r="K24" s="53">
        <f t="shared" si="0"/>
        <v>44</v>
      </c>
      <c r="L24" s="77"/>
    </row>
    <row r="25" spans="1:12" s="41" customFormat="1" ht="24" customHeight="1" x14ac:dyDescent="0.3">
      <c r="A25" s="45">
        <v>19</v>
      </c>
      <c r="B25" s="67" t="s">
        <v>76</v>
      </c>
      <c r="C25" s="51">
        <v>8</v>
      </c>
      <c r="D25" s="51">
        <v>7</v>
      </c>
      <c r="E25" s="51">
        <v>6</v>
      </c>
      <c r="F25" s="51">
        <v>5</v>
      </c>
      <c r="G25" s="51">
        <v>5</v>
      </c>
      <c r="H25" s="51">
        <v>5</v>
      </c>
      <c r="I25" s="51">
        <v>6</v>
      </c>
      <c r="J25" s="51">
        <v>5</v>
      </c>
      <c r="K25" s="53">
        <f t="shared" si="0"/>
        <v>47</v>
      </c>
      <c r="L25" s="77"/>
    </row>
    <row r="26" spans="1:12" s="41" customFormat="1" ht="24" customHeight="1" x14ac:dyDescent="0.3">
      <c r="A26" s="45">
        <v>20</v>
      </c>
      <c r="B26" s="67" t="s">
        <v>77</v>
      </c>
      <c r="C26" s="51">
        <v>6</v>
      </c>
      <c r="D26" s="51">
        <v>6</v>
      </c>
      <c r="E26" s="51">
        <v>5</v>
      </c>
      <c r="F26" s="51">
        <v>0</v>
      </c>
      <c r="G26" s="51">
        <v>4</v>
      </c>
      <c r="H26" s="51">
        <v>5</v>
      </c>
      <c r="I26" s="51">
        <v>5</v>
      </c>
      <c r="J26" s="51">
        <v>5</v>
      </c>
      <c r="K26" s="53">
        <f t="shared" si="0"/>
        <v>36</v>
      </c>
      <c r="L26" s="77"/>
    </row>
    <row r="27" spans="1:12" s="41" customFormat="1" ht="24" customHeight="1" x14ac:dyDescent="0.3">
      <c r="A27" s="45">
        <v>21</v>
      </c>
      <c r="B27" s="67" t="s">
        <v>78</v>
      </c>
      <c r="C27" s="51">
        <v>5</v>
      </c>
      <c r="D27" s="51">
        <v>7</v>
      </c>
      <c r="E27" s="51">
        <v>6</v>
      </c>
      <c r="F27" s="51">
        <v>5</v>
      </c>
      <c r="G27" s="51">
        <v>5</v>
      </c>
      <c r="H27" s="51">
        <v>5</v>
      </c>
      <c r="I27" s="51">
        <v>6</v>
      </c>
      <c r="J27" s="51">
        <v>5</v>
      </c>
      <c r="K27" s="53">
        <f t="shared" si="0"/>
        <v>44</v>
      </c>
      <c r="L27" s="77"/>
    </row>
    <row r="28" spans="1:12" s="41" customFormat="1" ht="24" customHeight="1" x14ac:dyDescent="0.3">
      <c r="A28" s="45">
        <v>22</v>
      </c>
      <c r="B28" s="67" t="s">
        <v>79</v>
      </c>
      <c r="C28" s="51">
        <v>9</v>
      </c>
      <c r="D28" s="51">
        <v>7</v>
      </c>
      <c r="E28" s="51">
        <v>6</v>
      </c>
      <c r="F28" s="51">
        <v>5</v>
      </c>
      <c r="G28" s="51">
        <v>5</v>
      </c>
      <c r="H28" s="51">
        <v>6</v>
      </c>
      <c r="I28" s="51">
        <v>6</v>
      </c>
      <c r="J28" s="51">
        <v>6</v>
      </c>
      <c r="K28" s="53">
        <f t="shared" si="0"/>
        <v>50</v>
      </c>
      <c r="L28" s="77"/>
    </row>
    <row r="29" spans="1:12" s="41" customFormat="1" ht="24" customHeight="1" x14ac:dyDescent="0.3">
      <c r="A29" s="45">
        <v>23</v>
      </c>
      <c r="B29" s="67" t="s">
        <v>80</v>
      </c>
      <c r="C29" s="51">
        <v>8</v>
      </c>
      <c r="D29" s="51">
        <v>7</v>
      </c>
      <c r="E29" s="51">
        <v>6</v>
      </c>
      <c r="F29" s="51">
        <v>5</v>
      </c>
      <c r="G29" s="51">
        <v>5</v>
      </c>
      <c r="H29" s="51">
        <v>4</v>
      </c>
      <c r="I29" s="51">
        <v>7</v>
      </c>
      <c r="J29" s="51">
        <v>5</v>
      </c>
      <c r="K29" s="53">
        <f t="shared" si="0"/>
        <v>47</v>
      </c>
      <c r="L29" s="77"/>
    </row>
    <row r="30" spans="1:12" s="41" customFormat="1" ht="24" customHeight="1" x14ac:dyDescent="0.3">
      <c r="A30" s="45">
        <v>24</v>
      </c>
      <c r="B30" s="67" t="s">
        <v>46</v>
      </c>
      <c r="C30" s="51">
        <v>7</v>
      </c>
      <c r="D30" s="51">
        <v>7</v>
      </c>
      <c r="E30" s="51">
        <v>6</v>
      </c>
      <c r="F30" s="51">
        <v>5</v>
      </c>
      <c r="G30" s="51">
        <v>5</v>
      </c>
      <c r="H30" s="51">
        <v>6</v>
      </c>
      <c r="I30" s="51">
        <v>7</v>
      </c>
      <c r="J30" s="51">
        <v>6</v>
      </c>
      <c r="K30" s="53">
        <f t="shared" si="0"/>
        <v>49</v>
      </c>
      <c r="L30" s="77"/>
    </row>
    <row r="31" spans="1:12" s="41" customFormat="1" ht="24" customHeight="1" x14ac:dyDescent="0.3">
      <c r="A31" s="45">
        <v>25</v>
      </c>
      <c r="B31" s="67" t="s">
        <v>81</v>
      </c>
      <c r="C31" s="51">
        <v>7</v>
      </c>
      <c r="D31" s="51">
        <v>6</v>
      </c>
      <c r="E31" s="51">
        <v>5</v>
      </c>
      <c r="F31" s="51">
        <v>5</v>
      </c>
      <c r="G31" s="51">
        <v>5</v>
      </c>
      <c r="H31" s="51">
        <v>5</v>
      </c>
      <c r="I31" s="51">
        <v>5</v>
      </c>
      <c r="J31" s="51">
        <v>5</v>
      </c>
      <c r="K31" s="53">
        <f t="shared" si="0"/>
        <v>43</v>
      </c>
      <c r="L31" s="77"/>
    </row>
    <row r="32" spans="1:12" s="41" customFormat="1" ht="24" customHeight="1" x14ac:dyDescent="0.3">
      <c r="A32" s="45">
        <v>26</v>
      </c>
      <c r="B32" s="67" t="s">
        <v>82</v>
      </c>
      <c r="C32" s="51">
        <v>5</v>
      </c>
      <c r="D32" s="51">
        <v>7</v>
      </c>
      <c r="E32" s="51">
        <v>4</v>
      </c>
      <c r="F32" s="51">
        <v>4</v>
      </c>
      <c r="G32" s="51">
        <v>4</v>
      </c>
      <c r="H32" s="51">
        <v>4</v>
      </c>
      <c r="I32" s="51">
        <v>5</v>
      </c>
      <c r="J32" s="51">
        <v>5</v>
      </c>
      <c r="K32" s="53">
        <f t="shared" si="0"/>
        <v>38</v>
      </c>
      <c r="L32" s="77"/>
    </row>
    <row r="33" spans="1:12" s="41" customFormat="1" ht="24" customHeight="1" x14ac:dyDescent="0.35">
      <c r="A33" s="45">
        <v>27</v>
      </c>
      <c r="B33" s="68" t="s">
        <v>83</v>
      </c>
      <c r="C33" s="51">
        <v>7</v>
      </c>
      <c r="D33" s="51">
        <v>6</v>
      </c>
      <c r="E33" s="51">
        <v>6</v>
      </c>
      <c r="F33" s="51">
        <v>5</v>
      </c>
      <c r="G33" s="51">
        <v>5</v>
      </c>
      <c r="H33" s="51">
        <v>5</v>
      </c>
      <c r="I33" s="51">
        <v>5</v>
      </c>
      <c r="J33" s="51">
        <v>5</v>
      </c>
      <c r="K33" s="53">
        <f t="shared" si="0"/>
        <v>44</v>
      </c>
      <c r="L33" s="77"/>
    </row>
    <row r="34" spans="1:12" s="41" customFormat="1" ht="24" customHeight="1" x14ac:dyDescent="0.3">
      <c r="A34" s="45">
        <v>28</v>
      </c>
      <c r="B34" s="67" t="s">
        <v>84</v>
      </c>
      <c r="C34" s="51">
        <v>7</v>
      </c>
      <c r="D34" s="51">
        <v>6</v>
      </c>
      <c r="E34" s="51">
        <v>5</v>
      </c>
      <c r="F34" s="51">
        <v>5</v>
      </c>
      <c r="G34" s="51">
        <v>6</v>
      </c>
      <c r="H34" s="51">
        <v>6</v>
      </c>
      <c r="I34" s="51">
        <v>6</v>
      </c>
      <c r="J34" s="51">
        <v>5</v>
      </c>
      <c r="K34" s="53">
        <f t="shared" si="0"/>
        <v>46</v>
      </c>
      <c r="L34" s="77"/>
    </row>
    <row r="35" spans="1:12" s="41" customFormat="1" ht="24" customHeight="1" x14ac:dyDescent="0.35">
      <c r="A35" s="45">
        <v>29</v>
      </c>
      <c r="B35" s="69" t="s">
        <v>85</v>
      </c>
      <c r="C35" s="51">
        <v>6</v>
      </c>
      <c r="D35" s="51">
        <v>6</v>
      </c>
      <c r="E35" s="51">
        <v>5</v>
      </c>
      <c r="F35" s="51">
        <v>3</v>
      </c>
      <c r="G35" s="51">
        <v>4</v>
      </c>
      <c r="H35" s="51">
        <v>3</v>
      </c>
      <c r="I35" s="51">
        <v>4</v>
      </c>
      <c r="J35" s="51">
        <v>4</v>
      </c>
      <c r="K35" s="53">
        <f t="shared" si="0"/>
        <v>35</v>
      </c>
      <c r="L35" s="77"/>
    </row>
    <row r="36" spans="1:12" s="41" customFormat="1" ht="24" customHeight="1" x14ac:dyDescent="0.35">
      <c r="A36" s="45">
        <v>30</v>
      </c>
      <c r="B36" s="69" t="s">
        <v>86</v>
      </c>
      <c r="C36" s="51">
        <v>6</v>
      </c>
      <c r="D36" s="51">
        <v>6</v>
      </c>
      <c r="E36" s="51">
        <v>6</v>
      </c>
      <c r="F36" s="51">
        <v>5</v>
      </c>
      <c r="G36" s="51">
        <v>5</v>
      </c>
      <c r="H36" s="51">
        <v>5</v>
      </c>
      <c r="I36" s="51">
        <v>6</v>
      </c>
      <c r="J36" s="51">
        <v>5</v>
      </c>
      <c r="K36" s="53">
        <f t="shared" si="0"/>
        <v>44</v>
      </c>
      <c r="L36" s="77"/>
    </row>
    <row r="37" spans="1:12" s="41" customFormat="1" ht="24" customHeight="1" x14ac:dyDescent="0.35">
      <c r="A37" s="45">
        <v>31</v>
      </c>
      <c r="B37" s="69" t="s">
        <v>87</v>
      </c>
      <c r="C37" s="51">
        <v>8</v>
      </c>
      <c r="D37" s="51">
        <v>9</v>
      </c>
      <c r="E37" s="51">
        <v>8</v>
      </c>
      <c r="F37" s="51">
        <v>8</v>
      </c>
      <c r="G37" s="51">
        <v>9</v>
      </c>
      <c r="H37" s="51">
        <v>8</v>
      </c>
      <c r="I37" s="51">
        <v>9</v>
      </c>
      <c r="J37" s="51">
        <v>9</v>
      </c>
      <c r="K37" s="53">
        <f t="shared" si="0"/>
        <v>68</v>
      </c>
      <c r="L37" s="77"/>
    </row>
    <row r="38" spans="1:12" s="41" customFormat="1" ht="24" customHeight="1" x14ac:dyDescent="0.35">
      <c r="A38" s="45">
        <v>32</v>
      </c>
      <c r="B38" s="69" t="s">
        <v>88</v>
      </c>
      <c r="C38" s="51">
        <v>7</v>
      </c>
      <c r="D38" s="51">
        <v>7</v>
      </c>
      <c r="E38" s="51">
        <v>6</v>
      </c>
      <c r="F38" s="51">
        <v>7</v>
      </c>
      <c r="G38" s="51">
        <v>6</v>
      </c>
      <c r="H38" s="51">
        <v>6</v>
      </c>
      <c r="I38" s="51">
        <v>7</v>
      </c>
      <c r="J38" s="51">
        <v>7</v>
      </c>
      <c r="K38" s="53">
        <f t="shared" si="0"/>
        <v>53</v>
      </c>
      <c r="L38" s="77"/>
    </row>
    <row r="39" spans="1:12" s="41" customFormat="1" ht="24" customHeight="1" x14ac:dyDescent="0.35">
      <c r="A39" s="45">
        <v>33</v>
      </c>
      <c r="B39" s="69" t="s">
        <v>89</v>
      </c>
      <c r="C39" s="51">
        <v>7</v>
      </c>
      <c r="D39" s="51">
        <v>7</v>
      </c>
      <c r="E39" s="51">
        <v>7</v>
      </c>
      <c r="F39" s="51">
        <v>7</v>
      </c>
      <c r="G39" s="51">
        <v>7</v>
      </c>
      <c r="H39" s="51">
        <v>7</v>
      </c>
      <c r="I39" s="51">
        <v>8</v>
      </c>
      <c r="J39" s="51">
        <v>7</v>
      </c>
      <c r="K39" s="53">
        <f t="shared" si="0"/>
        <v>57</v>
      </c>
      <c r="L39" s="77"/>
    </row>
    <row r="40" spans="1:12" s="41" customFormat="1" ht="24" customHeight="1" x14ac:dyDescent="0.35">
      <c r="A40" s="45">
        <v>34</v>
      </c>
      <c r="B40" s="69" t="s">
        <v>34</v>
      </c>
      <c r="C40" s="51">
        <v>7</v>
      </c>
      <c r="D40" s="51">
        <v>6</v>
      </c>
      <c r="E40" s="51">
        <v>6</v>
      </c>
      <c r="F40" s="51">
        <v>5</v>
      </c>
      <c r="G40" s="51">
        <v>5</v>
      </c>
      <c r="H40" s="51">
        <v>5</v>
      </c>
      <c r="I40" s="51">
        <v>6</v>
      </c>
      <c r="J40" s="51">
        <v>5</v>
      </c>
      <c r="K40" s="53">
        <f t="shared" si="0"/>
        <v>45</v>
      </c>
      <c r="L40" s="77"/>
    </row>
    <row r="41" spans="1:12" s="41" customFormat="1" ht="24" customHeight="1" x14ac:dyDescent="0.35">
      <c r="A41" s="45">
        <v>35</v>
      </c>
      <c r="B41" s="69" t="s">
        <v>90</v>
      </c>
      <c r="C41" s="51">
        <v>6</v>
      </c>
      <c r="D41" s="51">
        <v>6</v>
      </c>
      <c r="E41" s="51">
        <v>5</v>
      </c>
      <c r="F41" s="51">
        <v>2</v>
      </c>
      <c r="G41" s="51">
        <v>3</v>
      </c>
      <c r="H41" s="51">
        <v>2</v>
      </c>
      <c r="I41" s="51">
        <v>4</v>
      </c>
      <c r="J41" s="51">
        <v>3</v>
      </c>
      <c r="K41" s="53">
        <f t="shared" si="0"/>
        <v>31</v>
      </c>
      <c r="L41" s="77"/>
    </row>
    <row r="42" spans="1:12" s="41" customFormat="1" ht="24" customHeight="1" x14ac:dyDescent="0.35">
      <c r="A42" s="45">
        <v>36</v>
      </c>
      <c r="B42" s="69" t="s">
        <v>42</v>
      </c>
      <c r="C42" s="51">
        <v>7</v>
      </c>
      <c r="D42" s="51">
        <v>7</v>
      </c>
      <c r="E42" s="51">
        <v>5</v>
      </c>
      <c r="F42" s="51">
        <v>4</v>
      </c>
      <c r="G42" s="51">
        <v>4</v>
      </c>
      <c r="H42" s="51">
        <v>4</v>
      </c>
      <c r="I42" s="51">
        <v>4</v>
      </c>
      <c r="J42" s="51">
        <v>4</v>
      </c>
      <c r="K42" s="53">
        <f t="shared" si="0"/>
        <v>39</v>
      </c>
      <c r="L42" s="77"/>
    </row>
    <row r="43" spans="1:12" s="41" customFormat="1" ht="24" customHeight="1" x14ac:dyDescent="0.35">
      <c r="A43" s="45">
        <v>37</v>
      </c>
      <c r="B43" s="69" t="s">
        <v>17</v>
      </c>
      <c r="C43" s="51">
        <v>8</v>
      </c>
      <c r="D43" s="51">
        <v>8</v>
      </c>
      <c r="E43" s="51">
        <v>6</v>
      </c>
      <c r="F43" s="51">
        <v>6</v>
      </c>
      <c r="G43" s="51">
        <v>6</v>
      </c>
      <c r="H43" s="51">
        <v>6</v>
      </c>
      <c r="I43" s="51">
        <v>7</v>
      </c>
      <c r="J43" s="51">
        <v>7</v>
      </c>
      <c r="K43" s="53">
        <f t="shared" si="0"/>
        <v>54</v>
      </c>
      <c r="L43" s="77"/>
    </row>
    <row r="44" spans="1:12" s="41" customFormat="1" ht="24" customHeight="1" x14ac:dyDescent="0.35">
      <c r="A44" s="45">
        <v>38</v>
      </c>
      <c r="B44" s="69" t="s">
        <v>18</v>
      </c>
      <c r="C44" s="51">
        <v>7</v>
      </c>
      <c r="D44" s="51">
        <v>7</v>
      </c>
      <c r="E44" s="51">
        <v>6</v>
      </c>
      <c r="F44" s="51">
        <v>5</v>
      </c>
      <c r="G44" s="51">
        <v>5</v>
      </c>
      <c r="H44" s="51">
        <v>5</v>
      </c>
      <c r="I44" s="51">
        <v>7</v>
      </c>
      <c r="J44" s="51">
        <v>6</v>
      </c>
      <c r="K44" s="53">
        <f t="shared" si="0"/>
        <v>48</v>
      </c>
      <c r="L44" s="77"/>
    </row>
    <row r="45" spans="1:12" s="41" customFormat="1" ht="24" customHeight="1" x14ac:dyDescent="0.35">
      <c r="A45" s="45">
        <v>39</v>
      </c>
      <c r="B45" s="69" t="s">
        <v>91</v>
      </c>
      <c r="C45" s="51">
        <v>7</v>
      </c>
      <c r="D45" s="51">
        <v>7</v>
      </c>
      <c r="E45" s="51">
        <v>5</v>
      </c>
      <c r="F45" s="51">
        <v>4</v>
      </c>
      <c r="G45" s="51">
        <v>5</v>
      </c>
      <c r="H45" s="51">
        <v>5</v>
      </c>
      <c r="I45" s="51">
        <v>6</v>
      </c>
      <c r="J45" s="51">
        <v>4</v>
      </c>
      <c r="K45" s="53">
        <f t="shared" si="0"/>
        <v>43</v>
      </c>
      <c r="L45" s="77"/>
    </row>
    <row r="46" spans="1:12" s="41" customFormat="1" ht="24" customHeight="1" x14ac:dyDescent="0.35">
      <c r="A46" s="45">
        <v>40</v>
      </c>
      <c r="B46" s="69" t="s">
        <v>20</v>
      </c>
      <c r="C46" s="51">
        <v>6</v>
      </c>
      <c r="D46" s="51">
        <v>6</v>
      </c>
      <c r="E46" s="51">
        <v>5</v>
      </c>
      <c r="F46" s="51">
        <v>4</v>
      </c>
      <c r="G46" s="51">
        <v>5</v>
      </c>
      <c r="H46" s="51">
        <v>5</v>
      </c>
      <c r="I46" s="51">
        <v>5</v>
      </c>
      <c r="J46" s="51">
        <v>4</v>
      </c>
      <c r="K46" s="53">
        <f t="shared" si="0"/>
        <v>40</v>
      </c>
      <c r="L46" s="77"/>
    </row>
    <row r="47" spans="1:12" s="41" customFormat="1" ht="24" customHeight="1" x14ac:dyDescent="0.35">
      <c r="A47" s="45">
        <v>41</v>
      </c>
      <c r="B47" s="69" t="s">
        <v>43</v>
      </c>
      <c r="C47" s="51">
        <v>9</v>
      </c>
      <c r="D47" s="51">
        <v>9</v>
      </c>
      <c r="E47" s="51">
        <v>9</v>
      </c>
      <c r="F47" s="51">
        <v>9</v>
      </c>
      <c r="G47" s="51">
        <v>9</v>
      </c>
      <c r="H47" s="51">
        <v>9</v>
      </c>
      <c r="I47" s="51">
        <v>10</v>
      </c>
      <c r="J47" s="51">
        <v>9</v>
      </c>
      <c r="K47" s="53">
        <f t="shared" si="0"/>
        <v>73</v>
      </c>
      <c r="L47" s="79"/>
    </row>
    <row r="48" spans="1:12" s="41" customFormat="1" ht="24" customHeight="1" x14ac:dyDescent="0.35">
      <c r="A48" s="45">
        <v>42</v>
      </c>
      <c r="B48" s="69" t="s">
        <v>22</v>
      </c>
      <c r="C48" s="51">
        <v>8</v>
      </c>
      <c r="D48" s="51">
        <v>8</v>
      </c>
      <c r="E48" s="51">
        <v>7</v>
      </c>
      <c r="F48" s="51">
        <v>8</v>
      </c>
      <c r="G48" s="51">
        <v>7</v>
      </c>
      <c r="H48" s="51">
        <v>7</v>
      </c>
      <c r="I48" s="51">
        <v>8</v>
      </c>
      <c r="J48" s="51">
        <v>8</v>
      </c>
      <c r="K48" s="53">
        <f t="shared" si="0"/>
        <v>61</v>
      </c>
      <c r="L48" s="77"/>
    </row>
    <row r="49" spans="1:12" s="41" customFormat="1" ht="24" customHeight="1" x14ac:dyDescent="0.35">
      <c r="A49" s="45">
        <v>43</v>
      </c>
      <c r="B49" s="69" t="s">
        <v>92</v>
      </c>
      <c r="C49" s="51">
        <v>2</v>
      </c>
      <c r="D49" s="51">
        <v>4</v>
      </c>
      <c r="E49" s="51">
        <v>3</v>
      </c>
      <c r="F49" s="51">
        <v>0</v>
      </c>
      <c r="G49" s="51">
        <v>2</v>
      </c>
      <c r="H49" s="51">
        <v>3</v>
      </c>
      <c r="I49" s="51">
        <v>4</v>
      </c>
      <c r="J49" s="51">
        <v>3</v>
      </c>
      <c r="K49" s="53">
        <f t="shared" si="0"/>
        <v>21</v>
      </c>
      <c r="L49" s="77"/>
    </row>
    <row r="50" spans="1:12" s="41" customFormat="1" ht="24" customHeight="1" thickBot="1" x14ac:dyDescent="0.4">
      <c r="A50" s="48">
        <v>44</v>
      </c>
      <c r="B50" s="70" t="s">
        <v>93</v>
      </c>
      <c r="C50" s="80">
        <v>9</v>
      </c>
      <c r="D50" s="80">
        <v>9</v>
      </c>
      <c r="E50" s="80">
        <v>8</v>
      </c>
      <c r="F50" s="80">
        <v>6</v>
      </c>
      <c r="G50" s="80">
        <v>9</v>
      </c>
      <c r="H50" s="80">
        <v>8</v>
      </c>
      <c r="I50" s="80">
        <v>8</v>
      </c>
      <c r="J50" s="80">
        <v>8</v>
      </c>
      <c r="K50" s="81">
        <f t="shared" si="0"/>
        <v>65</v>
      </c>
      <c r="L50" s="82"/>
    </row>
    <row r="52" spans="1:12" ht="17.399999999999999" x14ac:dyDescent="0.3">
      <c r="A52" s="18" t="s">
        <v>5</v>
      </c>
      <c r="L52" s="74" t="s">
        <v>41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09375" defaultRowHeight="13.2" x14ac:dyDescent="0.25"/>
  <cols>
    <col min="1" max="1" width="5" style="12" customWidth="1"/>
    <col min="2" max="2" width="42.5546875" style="12" customWidth="1"/>
    <col min="3" max="10" width="13" style="12" customWidth="1"/>
    <col min="11" max="12" width="10.33203125" style="12" customWidth="1"/>
    <col min="13" max="16384" width="9.109375" style="25"/>
  </cols>
  <sheetData>
    <row r="1" spans="1:12" ht="23.25" customHeight="1" x14ac:dyDescent="0.25">
      <c r="A1" s="583" t="s">
        <v>29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</row>
    <row r="2" spans="1:12" ht="21" x14ac:dyDescent="0.25">
      <c r="A2" s="26"/>
      <c r="B2" s="26"/>
      <c r="C2" s="27"/>
      <c r="D2" s="27"/>
      <c r="E2" s="27"/>
      <c r="F2" s="27"/>
      <c r="G2" s="27"/>
      <c r="H2" s="28"/>
      <c r="I2" s="29"/>
      <c r="J2" s="29"/>
      <c r="K2" s="29"/>
      <c r="L2" s="29"/>
    </row>
    <row r="3" spans="1:12" ht="15.6" x14ac:dyDescent="0.3">
      <c r="A3" s="30" t="s">
        <v>64</v>
      </c>
      <c r="B3" s="30"/>
      <c r="C3" s="31"/>
      <c r="D3" s="32"/>
      <c r="E3" s="31"/>
      <c r="F3" s="25"/>
      <c r="G3" s="33"/>
      <c r="I3" s="34"/>
      <c r="J3" s="34"/>
      <c r="K3" s="35"/>
      <c r="L3" s="36" t="s">
        <v>7</v>
      </c>
    </row>
    <row r="4" spans="1:12" ht="21.75" customHeight="1" x14ac:dyDescent="0.4">
      <c r="A4" s="584" t="s">
        <v>15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</row>
    <row r="5" spans="1:12" ht="30" customHeight="1" thickBot="1" x14ac:dyDescent="0.3">
      <c r="A5" s="585" t="s">
        <v>57</v>
      </c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5"/>
    </row>
    <row r="6" spans="1:12" s="37" customFormat="1" ht="36.6" thickBot="1" x14ac:dyDescent="0.3">
      <c r="A6" s="38" t="s">
        <v>0</v>
      </c>
      <c r="B6" s="39" t="s">
        <v>8</v>
      </c>
      <c r="C6" s="24" t="s">
        <v>9</v>
      </c>
      <c r="D6" s="24" t="s">
        <v>36</v>
      </c>
      <c r="E6" s="24" t="s">
        <v>10</v>
      </c>
      <c r="F6" s="24" t="s">
        <v>16</v>
      </c>
      <c r="G6" s="24" t="s">
        <v>11</v>
      </c>
      <c r="H6" s="24" t="s">
        <v>12</v>
      </c>
      <c r="I6" s="24" t="s">
        <v>31</v>
      </c>
      <c r="J6" s="24" t="s">
        <v>13</v>
      </c>
      <c r="K6" s="23" t="s">
        <v>14</v>
      </c>
      <c r="L6" s="40" t="s">
        <v>2</v>
      </c>
    </row>
    <row r="7" spans="1:12" s="41" customFormat="1" ht="24" customHeight="1" x14ac:dyDescent="0.25">
      <c r="A7" s="54">
        <v>1</v>
      </c>
      <c r="B7" s="83" t="s">
        <v>65</v>
      </c>
      <c r="C7" s="84">
        <v>8</v>
      </c>
      <c r="D7" s="84">
        <v>6</v>
      </c>
      <c r="E7" s="84">
        <v>6</v>
      </c>
      <c r="F7" s="84">
        <v>6</v>
      </c>
      <c r="G7" s="84">
        <v>5</v>
      </c>
      <c r="H7" s="84">
        <v>6</v>
      </c>
      <c r="I7" s="84">
        <v>5</v>
      </c>
      <c r="J7" s="84">
        <v>5</v>
      </c>
      <c r="K7" s="85">
        <f>SUM(C7:J7)</f>
        <v>47</v>
      </c>
      <c r="L7" s="86"/>
    </row>
    <row r="8" spans="1:12" s="41" customFormat="1" ht="24" customHeight="1" x14ac:dyDescent="0.25">
      <c r="A8" s="45">
        <v>2</v>
      </c>
      <c r="B8" s="67" t="s">
        <v>66</v>
      </c>
      <c r="C8" s="51">
        <v>9</v>
      </c>
      <c r="D8" s="51">
        <v>8</v>
      </c>
      <c r="E8" s="51">
        <v>8</v>
      </c>
      <c r="F8" s="51">
        <v>7</v>
      </c>
      <c r="G8" s="51">
        <v>7</v>
      </c>
      <c r="H8" s="51">
        <v>7</v>
      </c>
      <c r="I8" s="51">
        <v>6</v>
      </c>
      <c r="J8" s="51">
        <v>9</v>
      </c>
      <c r="K8" s="53">
        <f>SUM(C8:J8)</f>
        <v>61</v>
      </c>
      <c r="L8" s="87"/>
    </row>
    <row r="9" spans="1:12" s="41" customFormat="1" ht="24" customHeight="1" x14ac:dyDescent="0.25">
      <c r="A9" s="45">
        <v>3</v>
      </c>
      <c r="B9" s="67" t="s">
        <v>67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3">
        <f t="shared" ref="K9:K50" si="0">SUM(C9:J9)</f>
        <v>0</v>
      </c>
      <c r="L9" s="87"/>
    </row>
    <row r="10" spans="1:12" s="41" customFormat="1" ht="24" customHeight="1" x14ac:dyDescent="0.25">
      <c r="A10" s="45">
        <v>4</v>
      </c>
      <c r="B10" s="67" t="s">
        <v>51</v>
      </c>
      <c r="C10" s="51">
        <v>10</v>
      </c>
      <c r="D10" s="51">
        <v>9</v>
      </c>
      <c r="E10" s="51">
        <v>9</v>
      </c>
      <c r="F10" s="51">
        <v>8</v>
      </c>
      <c r="G10" s="51">
        <v>9</v>
      </c>
      <c r="H10" s="51">
        <v>9</v>
      </c>
      <c r="I10" s="51">
        <v>10</v>
      </c>
      <c r="J10" s="51">
        <v>10</v>
      </c>
      <c r="K10" s="53">
        <f t="shared" si="0"/>
        <v>74</v>
      </c>
      <c r="L10" s="87"/>
    </row>
    <row r="11" spans="1:12" s="41" customFormat="1" ht="24" customHeight="1" x14ac:dyDescent="0.25">
      <c r="A11" s="45">
        <v>5</v>
      </c>
      <c r="B11" s="67" t="s">
        <v>68</v>
      </c>
      <c r="C11" s="51">
        <v>5</v>
      </c>
      <c r="D11" s="51">
        <v>4</v>
      </c>
      <c r="E11" s="51">
        <v>2</v>
      </c>
      <c r="F11" s="51">
        <v>3</v>
      </c>
      <c r="G11" s="51">
        <v>5</v>
      </c>
      <c r="H11" s="51">
        <v>4</v>
      </c>
      <c r="I11" s="51">
        <v>4</v>
      </c>
      <c r="J11" s="51">
        <v>3</v>
      </c>
      <c r="K11" s="53">
        <f t="shared" si="0"/>
        <v>30</v>
      </c>
      <c r="L11" s="87"/>
    </row>
    <row r="12" spans="1:12" s="41" customFormat="1" ht="24" customHeight="1" x14ac:dyDescent="0.25">
      <c r="A12" s="45">
        <v>6</v>
      </c>
      <c r="B12" s="67" t="s">
        <v>69</v>
      </c>
      <c r="C12" s="51">
        <v>6</v>
      </c>
      <c r="D12" s="51">
        <v>7</v>
      </c>
      <c r="E12" s="51">
        <v>0</v>
      </c>
      <c r="F12" s="51">
        <v>0</v>
      </c>
      <c r="G12" s="51">
        <v>4</v>
      </c>
      <c r="H12" s="51">
        <v>4</v>
      </c>
      <c r="I12" s="51">
        <v>3</v>
      </c>
      <c r="J12" s="51">
        <v>3</v>
      </c>
      <c r="K12" s="53">
        <f t="shared" si="0"/>
        <v>27</v>
      </c>
      <c r="L12" s="87"/>
    </row>
    <row r="13" spans="1:12" s="41" customFormat="1" ht="24" customHeight="1" x14ac:dyDescent="0.25">
      <c r="A13" s="45">
        <v>7</v>
      </c>
      <c r="B13" s="67" t="s">
        <v>70</v>
      </c>
      <c r="C13" s="51">
        <v>7</v>
      </c>
      <c r="D13" s="51">
        <v>7</v>
      </c>
      <c r="E13" s="51">
        <v>6</v>
      </c>
      <c r="F13" s="51">
        <v>4</v>
      </c>
      <c r="G13" s="51">
        <v>4</v>
      </c>
      <c r="H13" s="51">
        <v>4</v>
      </c>
      <c r="I13" s="51">
        <v>5</v>
      </c>
      <c r="J13" s="51">
        <v>5</v>
      </c>
      <c r="K13" s="53">
        <f t="shared" si="0"/>
        <v>42</v>
      </c>
      <c r="L13" s="87"/>
    </row>
    <row r="14" spans="1:12" s="41" customFormat="1" ht="24" customHeight="1" x14ac:dyDescent="0.25">
      <c r="A14" s="45">
        <v>8</v>
      </c>
      <c r="B14" s="67" t="s">
        <v>71</v>
      </c>
      <c r="C14" s="51">
        <v>8</v>
      </c>
      <c r="D14" s="51">
        <v>7</v>
      </c>
      <c r="E14" s="51">
        <v>6</v>
      </c>
      <c r="F14" s="51">
        <v>0</v>
      </c>
      <c r="G14" s="51">
        <v>4</v>
      </c>
      <c r="H14" s="51">
        <v>5</v>
      </c>
      <c r="I14" s="51">
        <v>0</v>
      </c>
      <c r="J14" s="51">
        <v>3</v>
      </c>
      <c r="K14" s="53">
        <f t="shared" si="0"/>
        <v>33</v>
      </c>
      <c r="L14" s="87"/>
    </row>
    <row r="15" spans="1:12" s="41" customFormat="1" ht="24" customHeight="1" x14ac:dyDescent="0.25">
      <c r="A15" s="45">
        <v>9</v>
      </c>
      <c r="B15" s="67" t="s">
        <v>37</v>
      </c>
      <c r="C15" s="51">
        <v>8</v>
      </c>
      <c r="D15" s="51">
        <v>8</v>
      </c>
      <c r="E15" s="51">
        <v>10</v>
      </c>
      <c r="F15" s="51">
        <v>8</v>
      </c>
      <c r="G15" s="51">
        <v>9</v>
      </c>
      <c r="H15" s="51">
        <v>9</v>
      </c>
      <c r="I15" s="51">
        <v>9</v>
      </c>
      <c r="J15" s="51">
        <v>8</v>
      </c>
      <c r="K15" s="53">
        <f t="shared" si="0"/>
        <v>69</v>
      </c>
      <c r="L15" s="87"/>
    </row>
    <row r="16" spans="1:12" s="41" customFormat="1" ht="24" customHeight="1" x14ac:dyDescent="0.25">
      <c r="A16" s="45">
        <v>10</v>
      </c>
      <c r="B16" s="67" t="s">
        <v>38</v>
      </c>
      <c r="C16" s="51">
        <v>8</v>
      </c>
      <c r="D16" s="51">
        <v>10</v>
      </c>
      <c r="E16" s="51">
        <v>6</v>
      </c>
      <c r="F16" s="51">
        <v>6</v>
      </c>
      <c r="G16" s="51">
        <v>7</v>
      </c>
      <c r="H16" s="51">
        <v>6</v>
      </c>
      <c r="I16" s="51">
        <v>8</v>
      </c>
      <c r="J16" s="51">
        <v>8</v>
      </c>
      <c r="K16" s="53">
        <f t="shared" si="0"/>
        <v>59</v>
      </c>
      <c r="L16" s="87"/>
    </row>
    <row r="17" spans="1:12" s="41" customFormat="1" ht="24" customHeight="1" x14ac:dyDescent="0.25">
      <c r="A17" s="45">
        <v>11</v>
      </c>
      <c r="B17" s="67" t="s">
        <v>72</v>
      </c>
      <c r="C17" s="51">
        <v>10</v>
      </c>
      <c r="D17" s="51">
        <v>10</v>
      </c>
      <c r="E17" s="51">
        <v>10</v>
      </c>
      <c r="F17" s="51">
        <v>8</v>
      </c>
      <c r="G17" s="51">
        <v>9</v>
      </c>
      <c r="H17" s="51">
        <v>9</v>
      </c>
      <c r="I17" s="51">
        <v>10</v>
      </c>
      <c r="J17" s="51">
        <v>10</v>
      </c>
      <c r="K17" s="53">
        <f t="shared" si="0"/>
        <v>76</v>
      </c>
      <c r="L17" s="87"/>
    </row>
    <row r="18" spans="1:12" s="41" customFormat="1" ht="24" customHeight="1" x14ac:dyDescent="0.25">
      <c r="A18" s="45">
        <v>12</v>
      </c>
      <c r="B18" s="67" t="s">
        <v>19</v>
      </c>
      <c r="C18" s="51">
        <v>7</v>
      </c>
      <c r="D18" s="51">
        <v>7</v>
      </c>
      <c r="E18" s="51">
        <v>7</v>
      </c>
      <c r="F18" s="51">
        <v>6</v>
      </c>
      <c r="G18" s="51">
        <v>6</v>
      </c>
      <c r="H18" s="51">
        <v>5</v>
      </c>
      <c r="I18" s="51">
        <v>6</v>
      </c>
      <c r="J18" s="51">
        <v>5</v>
      </c>
      <c r="K18" s="53">
        <f t="shared" si="0"/>
        <v>49</v>
      </c>
      <c r="L18" s="87"/>
    </row>
    <row r="19" spans="1:12" s="41" customFormat="1" ht="24" customHeight="1" x14ac:dyDescent="0.25">
      <c r="A19" s="45">
        <v>13</v>
      </c>
      <c r="B19" s="67" t="s">
        <v>73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3">
        <f t="shared" si="0"/>
        <v>0</v>
      </c>
      <c r="L19" s="87"/>
    </row>
    <row r="20" spans="1:12" s="41" customFormat="1" ht="24" customHeight="1" x14ac:dyDescent="0.25">
      <c r="A20" s="45">
        <v>14</v>
      </c>
      <c r="B20" s="67" t="s">
        <v>23</v>
      </c>
      <c r="C20" s="51">
        <v>7</v>
      </c>
      <c r="D20" s="51">
        <v>10</v>
      </c>
      <c r="E20" s="51">
        <v>7</v>
      </c>
      <c r="F20" s="51">
        <v>6</v>
      </c>
      <c r="G20" s="51">
        <v>6</v>
      </c>
      <c r="H20" s="51">
        <v>6</v>
      </c>
      <c r="I20" s="51">
        <v>8</v>
      </c>
      <c r="J20" s="51">
        <v>9</v>
      </c>
      <c r="K20" s="53">
        <f t="shared" si="0"/>
        <v>59</v>
      </c>
      <c r="L20" s="87"/>
    </row>
    <row r="21" spans="1:12" s="41" customFormat="1" ht="24" customHeight="1" x14ac:dyDescent="0.25">
      <c r="A21" s="45">
        <v>15</v>
      </c>
      <c r="B21" s="67" t="s">
        <v>74</v>
      </c>
      <c r="C21" s="51">
        <v>6</v>
      </c>
      <c r="D21" s="51">
        <v>5</v>
      </c>
      <c r="E21" s="51">
        <v>4</v>
      </c>
      <c r="F21" s="51">
        <v>3</v>
      </c>
      <c r="G21" s="51">
        <v>3</v>
      </c>
      <c r="H21" s="51">
        <v>4</v>
      </c>
      <c r="I21" s="51">
        <v>0</v>
      </c>
      <c r="J21" s="51">
        <v>4</v>
      </c>
      <c r="K21" s="53">
        <f t="shared" si="0"/>
        <v>29</v>
      </c>
      <c r="L21" s="87"/>
    </row>
    <row r="22" spans="1:12" s="41" customFormat="1" ht="24" customHeight="1" x14ac:dyDescent="0.25">
      <c r="A22" s="45">
        <v>16</v>
      </c>
      <c r="B22" s="67" t="s">
        <v>75</v>
      </c>
      <c r="C22" s="51">
        <v>8</v>
      </c>
      <c r="D22" s="51">
        <v>6</v>
      </c>
      <c r="E22" s="51">
        <v>6</v>
      </c>
      <c r="F22" s="51">
        <v>7</v>
      </c>
      <c r="G22" s="51">
        <v>7</v>
      </c>
      <c r="H22" s="51">
        <v>0</v>
      </c>
      <c r="I22" s="51">
        <v>6</v>
      </c>
      <c r="J22" s="51">
        <v>8</v>
      </c>
      <c r="K22" s="53">
        <f t="shared" si="0"/>
        <v>48</v>
      </c>
      <c r="L22" s="87"/>
    </row>
    <row r="23" spans="1:12" s="41" customFormat="1" ht="24" customHeight="1" x14ac:dyDescent="0.25">
      <c r="A23" s="45">
        <v>17</v>
      </c>
      <c r="B23" s="67" t="s">
        <v>21</v>
      </c>
      <c r="C23" s="51">
        <v>7</v>
      </c>
      <c r="D23" s="51">
        <v>8</v>
      </c>
      <c r="E23" s="51">
        <v>6</v>
      </c>
      <c r="F23" s="51">
        <v>6</v>
      </c>
      <c r="G23" s="51">
        <v>7</v>
      </c>
      <c r="H23" s="51">
        <v>5</v>
      </c>
      <c r="I23" s="51">
        <v>4</v>
      </c>
      <c r="J23" s="51">
        <v>6</v>
      </c>
      <c r="K23" s="53">
        <f t="shared" si="0"/>
        <v>49</v>
      </c>
      <c r="L23" s="87"/>
    </row>
    <row r="24" spans="1:12" s="41" customFormat="1" ht="24" customHeight="1" x14ac:dyDescent="0.25">
      <c r="A24" s="45">
        <v>18</v>
      </c>
      <c r="B24" s="67" t="s">
        <v>40</v>
      </c>
      <c r="C24" s="51">
        <v>8</v>
      </c>
      <c r="D24" s="51">
        <v>8</v>
      </c>
      <c r="E24" s="51">
        <v>6</v>
      </c>
      <c r="F24" s="51">
        <v>5</v>
      </c>
      <c r="G24" s="51">
        <v>6</v>
      </c>
      <c r="H24" s="51">
        <v>5</v>
      </c>
      <c r="I24" s="51">
        <v>5</v>
      </c>
      <c r="J24" s="51">
        <v>5</v>
      </c>
      <c r="K24" s="53">
        <f t="shared" si="0"/>
        <v>48</v>
      </c>
      <c r="L24" s="87"/>
    </row>
    <row r="25" spans="1:12" s="41" customFormat="1" ht="24" customHeight="1" x14ac:dyDescent="0.25">
      <c r="A25" s="45">
        <v>19</v>
      </c>
      <c r="B25" s="67" t="s">
        <v>76</v>
      </c>
      <c r="C25" s="51">
        <v>7</v>
      </c>
      <c r="D25" s="51">
        <v>7</v>
      </c>
      <c r="E25" s="51">
        <v>6</v>
      </c>
      <c r="F25" s="51">
        <v>7</v>
      </c>
      <c r="G25" s="51">
        <v>7</v>
      </c>
      <c r="H25" s="51">
        <v>7</v>
      </c>
      <c r="I25" s="51">
        <v>8</v>
      </c>
      <c r="J25" s="51">
        <v>8</v>
      </c>
      <c r="K25" s="53">
        <f t="shared" si="0"/>
        <v>57</v>
      </c>
      <c r="L25" s="87"/>
    </row>
    <row r="26" spans="1:12" s="41" customFormat="1" ht="24" customHeight="1" x14ac:dyDescent="0.25">
      <c r="A26" s="45">
        <v>20</v>
      </c>
      <c r="B26" s="67" t="s">
        <v>77</v>
      </c>
      <c r="C26" s="51">
        <v>5</v>
      </c>
      <c r="D26" s="51">
        <v>6</v>
      </c>
      <c r="E26" s="51">
        <v>4</v>
      </c>
      <c r="F26" s="51">
        <v>0</v>
      </c>
      <c r="G26" s="51">
        <v>7</v>
      </c>
      <c r="H26" s="51">
        <v>6</v>
      </c>
      <c r="I26" s="51">
        <v>5</v>
      </c>
      <c r="J26" s="51">
        <v>4</v>
      </c>
      <c r="K26" s="53">
        <f t="shared" si="0"/>
        <v>37</v>
      </c>
      <c r="L26" s="87"/>
    </row>
    <row r="27" spans="1:12" s="41" customFormat="1" ht="24" customHeight="1" x14ac:dyDescent="0.25">
      <c r="A27" s="45">
        <v>21</v>
      </c>
      <c r="B27" s="67" t="s">
        <v>78</v>
      </c>
      <c r="C27" s="51">
        <v>6</v>
      </c>
      <c r="D27" s="51">
        <v>7</v>
      </c>
      <c r="E27" s="51">
        <v>7</v>
      </c>
      <c r="F27" s="51">
        <v>5</v>
      </c>
      <c r="G27" s="51">
        <v>5</v>
      </c>
      <c r="H27" s="51">
        <v>5</v>
      </c>
      <c r="I27" s="51">
        <v>7</v>
      </c>
      <c r="J27" s="51">
        <v>6</v>
      </c>
      <c r="K27" s="53">
        <f t="shared" si="0"/>
        <v>48</v>
      </c>
      <c r="L27" s="87"/>
    </row>
    <row r="28" spans="1:12" s="41" customFormat="1" ht="24" customHeight="1" x14ac:dyDescent="0.25">
      <c r="A28" s="45">
        <v>22</v>
      </c>
      <c r="B28" s="67" t="s">
        <v>79</v>
      </c>
      <c r="C28" s="51">
        <v>10</v>
      </c>
      <c r="D28" s="51">
        <v>8</v>
      </c>
      <c r="E28" s="51">
        <v>7</v>
      </c>
      <c r="F28" s="51">
        <v>6</v>
      </c>
      <c r="G28" s="51">
        <v>5</v>
      </c>
      <c r="H28" s="51">
        <v>6</v>
      </c>
      <c r="I28" s="51">
        <v>7</v>
      </c>
      <c r="J28" s="51">
        <v>7</v>
      </c>
      <c r="K28" s="53">
        <f t="shared" si="0"/>
        <v>56</v>
      </c>
      <c r="L28" s="87"/>
    </row>
    <row r="29" spans="1:12" s="41" customFormat="1" ht="24" customHeight="1" x14ac:dyDescent="0.25">
      <c r="A29" s="45">
        <v>23</v>
      </c>
      <c r="B29" s="67" t="s">
        <v>80</v>
      </c>
      <c r="C29" s="51">
        <v>8</v>
      </c>
      <c r="D29" s="51">
        <v>7</v>
      </c>
      <c r="E29" s="51">
        <v>4</v>
      </c>
      <c r="F29" s="51">
        <v>5</v>
      </c>
      <c r="G29" s="51">
        <v>5</v>
      </c>
      <c r="H29" s="51">
        <v>5</v>
      </c>
      <c r="I29" s="51">
        <v>8</v>
      </c>
      <c r="J29" s="51">
        <v>6</v>
      </c>
      <c r="K29" s="53">
        <f t="shared" si="0"/>
        <v>48</v>
      </c>
      <c r="L29" s="87"/>
    </row>
    <row r="30" spans="1:12" s="41" customFormat="1" ht="24" customHeight="1" x14ac:dyDescent="0.25">
      <c r="A30" s="45">
        <v>24</v>
      </c>
      <c r="B30" s="67" t="s">
        <v>46</v>
      </c>
      <c r="C30" s="51">
        <v>7</v>
      </c>
      <c r="D30" s="51">
        <v>7</v>
      </c>
      <c r="E30" s="51">
        <v>6</v>
      </c>
      <c r="F30" s="51">
        <v>6</v>
      </c>
      <c r="G30" s="51">
        <v>7</v>
      </c>
      <c r="H30" s="51">
        <v>8</v>
      </c>
      <c r="I30" s="51">
        <v>6</v>
      </c>
      <c r="J30" s="51">
        <v>8</v>
      </c>
      <c r="K30" s="53">
        <f t="shared" si="0"/>
        <v>55</v>
      </c>
      <c r="L30" s="87"/>
    </row>
    <row r="31" spans="1:12" s="41" customFormat="1" ht="24" customHeight="1" x14ac:dyDescent="0.25">
      <c r="A31" s="45">
        <v>25</v>
      </c>
      <c r="B31" s="67" t="s">
        <v>81</v>
      </c>
      <c r="C31" s="51">
        <v>6</v>
      </c>
      <c r="D31" s="51">
        <v>6</v>
      </c>
      <c r="E31" s="51">
        <v>5</v>
      </c>
      <c r="F31" s="51">
        <v>4</v>
      </c>
      <c r="G31" s="51">
        <v>3</v>
      </c>
      <c r="H31" s="51">
        <v>4</v>
      </c>
      <c r="I31" s="51">
        <v>4</v>
      </c>
      <c r="J31" s="51">
        <v>3</v>
      </c>
      <c r="K31" s="53">
        <f t="shared" si="0"/>
        <v>35</v>
      </c>
      <c r="L31" s="87"/>
    </row>
    <row r="32" spans="1:12" s="41" customFormat="1" ht="24" customHeight="1" x14ac:dyDescent="0.25">
      <c r="A32" s="45">
        <v>26</v>
      </c>
      <c r="B32" s="67" t="s">
        <v>82</v>
      </c>
      <c r="C32" s="51">
        <v>5</v>
      </c>
      <c r="D32" s="51">
        <v>5</v>
      </c>
      <c r="E32" s="51">
        <v>4</v>
      </c>
      <c r="F32" s="51">
        <v>4</v>
      </c>
      <c r="G32" s="51">
        <v>3</v>
      </c>
      <c r="H32" s="51">
        <v>4</v>
      </c>
      <c r="I32" s="51">
        <v>5</v>
      </c>
      <c r="J32" s="51">
        <v>3</v>
      </c>
      <c r="K32" s="53">
        <f t="shared" si="0"/>
        <v>33</v>
      </c>
      <c r="L32" s="87"/>
    </row>
    <row r="33" spans="1:12" s="41" customFormat="1" ht="24" customHeight="1" x14ac:dyDescent="0.35">
      <c r="A33" s="45">
        <v>27</v>
      </c>
      <c r="B33" s="68" t="s">
        <v>83</v>
      </c>
      <c r="C33" s="51">
        <v>7</v>
      </c>
      <c r="D33" s="51">
        <v>6</v>
      </c>
      <c r="E33" s="51">
        <v>6</v>
      </c>
      <c r="F33" s="51">
        <v>5</v>
      </c>
      <c r="G33" s="51">
        <v>4</v>
      </c>
      <c r="H33" s="51">
        <v>5</v>
      </c>
      <c r="I33" s="51">
        <v>7</v>
      </c>
      <c r="J33" s="51">
        <v>6</v>
      </c>
      <c r="K33" s="53">
        <f t="shared" si="0"/>
        <v>46</v>
      </c>
      <c r="L33" s="87"/>
    </row>
    <row r="34" spans="1:12" s="41" customFormat="1" ht="24" customHeight="1" x14ac:dyDescent="0.25">
      <c r="A34" s="45">
        <v>28</v>
      </c>
      <c r="B34" s="67" t="s">
        <v>84</v>
      </c>
      <c r="C34" s="51">
        <v>7</v>
      </c>
      <c r="D34" s="51">
        <v>6</v>
      </c>
      <c r="E34" s="51">
        <v>7</v>
      </c>
      <c r="F34" s="51">
        <v>6</v>
      </c>
      <c r="G34" s="51">
        <v>5</v>
      </c>
      <c r="H34" s="51">
        <v>8</v>
      </c>
      <c r="I34" s="51">
        <v>6</v>
      </c>
      <c r="J34" s="51">
        <v>8</v>
      </c>
      <c r="K34" s="53">
        <f t="shared" si="0"/>
        <v>53</v>
      </c>
      <c r="L34" s="87"/>
    </row>
    <row r="35" spans="1:12" s="41" customFormat="1" ht="24" customHeight="1" x14ac:dyDescent="0.35">
      <c r="A35" s="45">
        <v>29</v>
      </c>
      <c r="B35" s="69" t="s">
        <v>85</v>
      </c>
      <c r="C35" s="51">
        <v>5</v>
      </c>
      <c r="D35" s="51">
        <v>5</v>
      </c>
      <c r="E35" s="51">
        <v>4</v>
      </c>
      <c r="F35" s="51">
        <v>3</v>
      </c>
      <c r="G35" s="51">
        <v>4</v>
      </c>
      <c r="H35" s="51">
        <v>4</v>
      </c>
      <c r="I35" s="51">
        <v>3</v>
      </c>
      <c r="J35" s="51">
        <v>4</v>
      </c>
      <c r="K35" s="53">
        <f t="shared" si="0"/>
        <v>32</v>
      </c>
      <c r="L35" s="87"/>
    </row>
    <row r="36" spans="1:12" s="41" customFormat="1" ht="24" customHeight="1" x14ac:dyDescent="0.35">
      <c r="A36" s="45">
        <v>30</v>
      </c>
      <c r="B36" s="69" t="s">
        <v>86</v>
      </c>
      <c r="C36" s="51">
        <v>5</v>
      </c>
      <c r="D36" s="51">
        <v>5</v>
      </c>
      <c r="E36" s="51">
        <v>6</v>
      </c>
      <c r="F36" s="51">
        <v>7</v>
      </c>
      <c r="G36" s="51">
        <v>6</v>
      </c>
      <c r="H36" s="51">
        <v>7</v>
      </c>
      <c r="I36" s="51">
        <v>5</v>
      </c>
      <c r="J36" s="51">
        <v>7</v>
      </c>
      <c r="K36" s="53">
        <f t="shared" si="0"/>
        <v>48</v>
      </c>
      <c r="L36" s="87"/>
    </row>
    <row r="37" spans="1:12" s="41" customFormat="1" ht="24" customHeight="1" x14ac:dyDescent="0.35">
      <c r="A37" s="45">
        <v>31</v>
      </c>
      <c r="B37" s="69" t="s">
        <v>87</v>
      </c>
      <c r="C37" s="51">
        <v>10</v>
      </c>
      <c r="D37" s="51">
        <v>9</v>
      </c>
      <c r="E37" s="51">
        <v>7</v>
      </c>
      <c r="F37" s="51">
        <v>9</v>
      </c>
      <c r="G37" s="51">
        <v>9</v>
      </c>
      <c r="H37" s="51">
        <v>8</v>
      </c>
      <c r="I37" s="51">
        <v>10</v>
      </c>
      <c r="J37" s="51">
        <v>10</v>
      </c>
      <c r="K37" s="53">
        <f t="shared" si="0"/>
        <v>72</v>
      </c>
      <c r="L37" s="87"/>
    </row>
    <row r="38" spans="1:12" s="41" customFormat="1" ht="24" customHeight="1" x14ac:dyDescent="0.35">
      <c r="A38" s="45">
        <v>32</v>
      </c>
      <c r="B38" s="69" t="s">
        <v>88</v>
      </c>
      <c r="C38" s="51">
        <v>7</v>
      </c>
      <c r="D38" s="51">
        <v>6</v>
      </c>
      <c r="E38" s="51">
        <v>6</v>
      </c>
      <c r="F38" s="51">
        <v>7</v>
      </c>
      <c r="G38" s="51">
        <v>7</v>
      </c>
      <c r="H38" s="51">
        <v>6</v>
      </c>
      <c r="I38" s="51">
        <v>8</v>
      </c>
      <c r="J38" s="51">
        <v>8</v>
      </c>
      <c r="K38" s="53">
        <f t="shared" si="0"/>
        <v>55</v>
      </c>
      <c r="L38" s="87"/>
    </row>
    <row r="39" spans="1:12" s="41" customFormat="1" ht="24" customHeight="1" x14ac:dyDescent="0.35">
      <c r="A39" s="45">
        <v>33</v>
      </c>
      <c r="B39" s="69" t="s">
        <v>89</v>
      </c>
      <c r="C39" s="51">
        <v>8</v>
      </c>
      <c r="D39" s="51">
        <v>9</v>
      </c>
      <c r="E39" s="51">
        <v>8</v>
      </c>
      <c r="F39" s="51">
        <v>8</v>
      </c>
      <c r="G39" s="51">
        <v>8</v>
      </c>
      <c r="H39" s="51">
        <v>9</v>
      </c>
      <c r="I39" s="51">
        <v>10</v>
      </c>
      <c r="J39" s="51">
        <v>10</v>
      </c>
      <c r="K39" s="53">
        <f t="shared" si="0"/>
        <v>70</v>
      </c>
      <c r="L39" s="87"/>
    </row>
    <row r="40" spans="1:12" s="41" customFormat="1" ht="24" customHeight="1" x14ac:dyDescent="0.35">
      <c r="A40" s="45">
        <v>34</v>
      </c>
      <c r="B40" s="69" t="s">
        <v>34</v>
      </c>
      <c r="C40" s="51">
        <v>7</v>
      </c>
      <c r="D40" s="51">
        <v>7</v>
      </c>
      <c r="E40" s="51">
        <v>6</v>
      </c>
      <c r="F40" s="51">
        <v>5</v>
      </c>
      <c r="G40" s="51">
        <v>6</v>
      </c>
      <c r="H40" s="51">
        <v>5</v>
      </c>
      <c r="I40" s="51">
        <v>5</v>
      </c>
      <c r="J40" s="51">
        <v>7</v>
      </c>
      <c r="K40" s="53">
        <f t="shared" si="0"/>
        <v>48</v>
      </c>
      <c r="L40" s="87"/>
    </row>
    <row r="41" spans="1:12" s="41" customFormat="1" ht="24" customHeight="1" x14ac:dyDescent="0.35">
      <c r="A41" s="45">
        <v>35</v>
      </c>
      <c r="B41" s="69" t="s">
        <v>90</v>
      </c>
      <c r="C41" s="51">
        <v>4</v>
      </c>
      <c r="D41" s="51">
        <v>3</v>
      </c>
      <c r="E41" s="51">
        <v>3</v>
      </c>
      <c r="F41" s="51">
        <v>2</v>
      </c>
      <c r="G41" s="51">
        <v>2</v>
      </c>
      <c r="H41" s="51">
        <v>2</v>
      </c>
      <c r="I41" s="51">
        <v>2</v>
      </c>
      <c r="J41" s="51">
        <v>3</v>
      </c>
      <c r="K41" s="53">
        <f t="shared" si="0"/>
        <v>21</v>
      </c>
      <c r="L41" s="87"/>
    </row>
    <row r="42" spans="1:12" s="41" customFormat="1" ht="24" customHeight="1" x14ac:dyDescent="0.35">
      <c r="A42" s="45">
        <v>36</v>
      </c>
      <c r="B42" s="69" t="s">
        <v>42</v>
      </c>
      <c r="C42" s="51">
        <v>7</v>
      </c>
      <c r="D42" s="51">
        <v>7</v>
      </c>
      <c r="E42" s="51">
        <v>5</v>
      </c>
      <c r="F42" s="51">
        <v>4</v>
      </c>
      <c r="G42" s="51">
        <v>4</v>
      </c>
      <c r="H42" s="51">
        <v>5</v>
      </c>
      <c r="I42" s="51">
        <v>4</v>
      </c>
      <c r="J42" s="51">
        <v>5</v>
      </c>
      <c r="K42" s="53">
        <f t="shared" si="0"/>
        <v>41</v>
      </c>
      <c r="L42" s="87"/>
    </row>
    <row r="43" spans="1:12" s="41" customFormat="1" ht="24" customHeight="1" x14ac:dyDescent="0.35">
      <c r="A43" s="45">
        <v>37</v>
      </c>
      <c r="B43" s="69" t="s">
        <v>17</v>
      </c>
      <c r="C43" s="51">
        <v>8</v>
      </c>
      <c r="D43" s="51">
        <v>8</v>
      </c>
      <c r="E43" s="51">
        <v>7</v>
      </c>
      <c r="F43" s="51">
        <v>7</v>
      </c>
      <c r="G43" s="51">
        <v>8</v>
      </c>
      <c r="H43" s="51">
        <v>6</v>
      </c>
      <c r="I43" s="51">
        <v>8</v>
      </c>
      <c r="J43" s="51">
        <v>8</v>
      </c>
      <c r="K43" s="53">
        <f t="shared" si="0"/>
        <v>60</v>
      </c>
      <c r="L43" s="87"/>
    </row>
    <row r="44" spans="1:12" s="41" customFormat="1" ht="24" customHeight="1" x14ac:dyDescent="0.35">
      <c r="A44" s="45">
        <v>38</v>
      </c>
      <c r="B44" s="69" t="s">
        <v>18</v>
      </c>
      <c r="C44" s="51">
        <v>7</v>
      </c>
      <c r="D44" s="51">
        <v>8</v>
      </c>
      <c r="E44" s="51">
        <v>6</v>
      </c>
      <c r="F44" s="51">
        <v>5</v>
      </c>
      <c r="G44" s="51">
        <v>5</v>
      </c>
      <c r="H44" s="51">
        <v>6</v>
      </c>
      <c r="I44" s="51">
        <v>8</v>
      </c>
      <c r="J44" s="51">
        <v>7</v>
      </c>
      <c r="K44" s="53">
        <f t="shared" si="0"/>
        <v>52</v>
      </c>
      <c r="L44" s="87"/>
    </row>
    <row r="45" spans="1:12" s="41" customFormat="1" ht="24" customHeight="1" x14ac:dyDescent="0.35">
      <c r="A45" s="45">
        <v>39</v>
      </c>
      <c r="B45" s="69" t="s">
        <v>91</v>
      </c>
      <c r="C45" s="51">
        <v>7</v>
      </c>
      <c r="D45" s="51">
        <v>6</v>
      </c>
      <c r="E45" s="51">
        <v>6</v>
      </c>
      <c r="F45" s="51">
        <v>4</v>
      </c>
      <c r="G45" s="51">
        <v>3</v>
      </c>
      <c r="H45" s="51">
        <v>4</v>
      </c>
      <c r="I45" s="51">
        <v>4</v>
      </c>
      <c r="J45" s="51">
        <v>4</v>
      </c>
      <c r="K45" s="53">
        <f t="shared" si="0"/>
        <v>38</v>
      </c>
      <c r="L45" s="87"/>
    </row>
    <row r="46" spans="1:12" s="41" customFormat="1" ht="24" customHeight="1" x14ac:dyDescent="0.35">
      <c r="A46" s="45">
        <v>40</v>
      </c>
      <c r="B46" s="69" t="s">
        <v>20</v>
      </c>
      <c r="C46" s="51">
        <v>6</v>
      </c>
      <c r="D46" s="51">
        <v>5</v>
      </c>
      <c r="E46" s="51">
        <v>4</v>
      </c>
      <c r="F46" s="51">
        <v>2</v>
      </c>
      <c r="G46" s="51">
        <v>3</v>
      </c>
      <c r="H46" s="51">
        <v>3</v>
      </c>
      <c r="I46" s="51">
        <v>4</v>
      </c>
      <c r="J46" s="51">
        <v>3</v>
      </c>
      <c r="K46" s="53">
        <f t="shared" si="0"/>
        <v>30</v>
      </c>
      <c r="L46" s="87"/>
    </row>
    <row r="47" spans="1:12" s="41" customFormat="1" ht="24" customHeight="1" x14ac:dyDescent="0.35">
      <c r="A47" s="45">
        <v>41</v>
      </c>
      <c r="B47" s="69" t="s">
        <v>43</v>
      </c>
      <c r="C47" s="51">
        <v>8</v>
      </c>
      <c r="D47" s="51">
        <v>8</v>
      </c>
      <c r="E47" s="51">
        <v>9</v>
      </c>
      <c r="F47" s="51">
        <v>8</v>
      </c>
      <c r="G47" s="51">
        <v>10</v>
      </c>
      <c r="H47" s="51">
        <v>9</v>
      </c>
      <c r="I47" s="51">
        <v>9</v>
      </c>
      <c r="J47" s="51">
        <v>10</v>
      </c>
      <c r="K47" s="53">
        <f t="shared" si="0"/>
        <v>71</v>
      </c>
      <c r="L47" s="87"/>
    </row>
    <row r="48" spans="1:12" s="41" customFormat="1" ht="24" customHeight="1" x14ac:dyDescent="0.35">
      <c r="A48" s="45">
        <v>42</v>
      </c>
      <c r="B48" s="69" t="s">
        <v>22</v>
      </c>
      <c r="C48" s="51">
        <v>8</v>
      </c>
      <c r="D48" s="51">
        <v>8</v>
      </c>
      <c r="E48" s="51">
        <v>7</v>
      </c>
      <c r="F48" s="51">
        <v>6</v>
      </c>
      <c r="G48" s="51">
        <v>7</v>
      </c>
      <c r="H48" s="51">
        <v>7</v>
      </c>
      <c r="I48" s="51">
        <v>6</v>
      </c>
      <c r="J48" s="51">
        <v>9</v>
      </c>
      <c r="K48" s="53">
        <f t="shared" si="0"/>
        <v>58</v>
      </c>
      <c r="L48" s="87"/>
    </row>
    <row r="49" spans="1:12" s="41" customFormat="1" ht="24" customHeight="1" x14ac:dyDescent="0.35">
      <c r="A49" s="45">
        <v>43</v>
      </c>
      <c r="B49" s="69" t="s">
        <v>92</v>
      </c>
      <c r="C49" s="51">
        <v>3</v>
      </c>
      <c r="D49" s="51">
        <v>4</v>
      </c>
      <c r="E49" s="51">
        <v>4</v>
      </c>
      <c r="F49" s="51">
        <v>0</v>
      </c>
      <c r="G49" s="51">
        <v>2</v>
      </c>
      <c r="H49" s="51">
        <v>4</v>
      </c>
      <c r="I49" s="51">
        <v>4</v>
      </c>
      <c r="J49" s="51">
        <v>4</v>
      </c>
      <c r="K49" s="53">
        <f t="shared" si="0"/>
        <v>25</v>
      </c>
      <c r="L49" s="87"/>
    </row>
    <row r="50" spans="1:12" s="41" customFormat="1" ht="24" customHeight="1" thickBot="1" x14ac:dyDescent="0.4">
      <c r="A50" s="48">
        <v>44</v>
      </c>
      <c r="B50" s="70" t="s">
        <v>93</v>
      </c>
      <c r="C50" s="80">
        <v>10</v>
      </c>
      <c r="D50" s="80">
        <v>10</v>
      </c>
      <c r="E50" s="80">
        <v>8</v>
      </c>
      <c r="F50" s="80">
        <v>6</v>
      </c>
      <c r="G50" s="80">
        <v>9</v>
      </c>
      <c r="H50" s="80">
        <v>8</v>
      </c>
      <c r="I50" s="80">
        <v>8</v>
      </c>
      <c r="J50" s="80">
        <v>8</v>
      </c>
      <c r="K50" s="81">
        <f t="shared" si="0"/>
        <v>67</v>
      </c>
      <c r="L50" s="88"/>
    </row>
    <row r="52" spans="1:12" ht="17.399999999999999" x14ac:dyDescent="0.25">
      <c r="A52" s="18" t="s">
        <v>94</v>
      </c>
      <c r="L52" s="19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0" zoomScaleNormal="100" zoomScaleSheetLayoutView="80" workbookViewId="0">
      <selection activeCell="A4" sqref="A4:H4"/>
    </sheetView>
  </sheetViews>
  <sheetFormatPr defaultColWidth="9.109375" defaultRowHeight="20.399999999999999" x14ac:dyDescent="0.35"/>
  <cols>
    <col min="1" max="1" width="10.109375" style="6" customWidth="1"/>
    <col min="2" max="2" width="53.5546875" style="16" customWidth="1"/>
    <col min="3" max="3" width="13.44140625" style="16" hidden="1" customWidth="1"/>
    <col min="4" max="4" width="12.88671875" style="16" hidden="1" customWidth="1"/>
    <col min="5" max="5" width="12" style="16" hidden="1" customWidth="1"/>
    <col min="6" max="6" width="13.88671875" style="16" hidden="1" customWidth="1"/>
    <col min="7" max="7" width="18.44140625" style="16" customWidth="1"/>
    <col min="8" max="8" width="13.5546875" style="91" customWidth="1"/>
    <col min="9" max="9" width="9.109375" style="303"/>
    <col min="10" max="16384" width="9.109375" style="6"/>
  </cols>
  <sheetData>
    <row r="1" spans="1:13" ht="41.25" customHeight="1" x14ac:dyDescent="0.25">
      <c r="A1" s="526" t="s">
        <v>29</v>
      </c>
      <c r="B1" s="526"/>
      <c r="C1" s="526"/>
      <c r="D1" s="526"/>
      <c r="E1" s="526"/>
      <c r="F1" s="526"/>
      <c r="G1" s="526"/>
      <c r="H1" s="526"/>
      <c r="I1" s="280"/>
      <c r="J1" s="211"/>
      <c r="K1" s="211"/>
      <c r="L1" s="211"/>
      <c r="M1" s="42"/>
    </row>
    <row r="2" spans="1:13" ht="21" hidden="1" x14ac:dyDescent="0.25">
      <c r="B2" s="26"/>
      <c r="C2" s="27"/>
      <c r="D2" s="27"/>
      <c r="E2" s="27"/>
      <c r="F2" s="27"/>
      <c r="G2" s="27"/>
      <c r="H2" s="89"/>
      <c r="I2" s="301"/>
      <c r="J2" s="29"/>
      <c r="K2" s="29"/>
      <c r="L2" s="29"/>
      <c r="M2" s="29"/>
    </row>
    <row r="3" spans="1:13" x14ac:dyDescent="0.35">
      <c r="A3" s="153" t="s">
        <v>150</v>
      </c>
      <c r="B3" s="30"/>
      <c r="C3" s="31"/>
      <c r="D3" s="31"/>
      <c r="E3" s="32"/>
      <c r="F3" s="31"/>
      <c r="G3" s="25"/>
      <c r="H3" s="90" t="s">
        <v>7</v>
      </c>
      <c r="I3" s="302"/>
      <c r="J3" s="34"/>
      <c r="K3" s="34"/>
      <c r="L3" s="35"/>
    </row>
    <row r="4" spans="1:13" ht="21" x14ac:dyDescent="0.3">
      <c r="A4" s="586" t="s">
        <v>149</v>
      </c>
      <c r="B4" s="586"/>
      <c r="C4" s="586"/>
      <c r="D4" s="586"/>
      <c r="E4" s="586"/>
      <c r="F4" s="586"/>
      <c r="G4" s="586"/>
      <c r="H4" s="586"/>
      <c r="I4" s="300"/>
      <c r="J4" s="43"/>
      <c r="K4" s="43"/>
      <c r="L4" s="43"/>
      <c r="M4" s="43"/>
    </row>
    <row r="5" spans="1:13" ht="24.75" hidden="1" customHeight="1" x14ac:dyDescent="0.25">
      <c r="B5" s="585"/>
      <c r="C5" s="585"/>
      <c r="D5" s="585"/>
      <c r="E5" s="585"/>
      <c r="F5" s="585"/>
      <c r="G5" s="585"/>
      <c r="H5" s="585"/>
      <c r="I5" s="281"/>
      <c r="J5" s="44"/>
      <c r="K5" s="44"/>
      <c r="L5" s="44"/>
      <c r="M5" s="44"/>
    </row>
    <row r="6" spans="1:13" ht="22.2" customHeight="1" thickBot="1" x14ac:dyDescent="0.4"/>
    <row r="7" spans="1:13" s="13" customFormat="1" ht="42.75" customHeight="1" thickBot="1" x14ac:dyDescent="0.3">
      <c r="A7" s="290" t="s">
        <v>98</v>
      </c>
      <c r="B7" s="290" t="s">
        <v>8</v>
      </c>
      <c r="C7" s="291" t="s">
        <v>32</v>
      </c>
      <c r="D7" s="292" t="s">
        <v>33</v>
      </c>
      <c r="E7" s="292" t="s">
        <v>35</v>
      </c>
      <c r="F7" s="293" t="s">
        <v>35</v>
      </c>
      <c r="G7" s="294" t="s">
        <v>49</v>
      </c>
      <c r="H7" s="295" t="s">
        <v>2</v>
      </c>
      <c r="I7" s="304" t="s">
        <v>161</v>
      </c>
    </row>
    <row r="8" spans="1:13" ht="25.95" customHeight="1" x14ac:dyDescent="0.4">
      <c r="A8" s="285">
        <v>1</v>
      </c>
      <c r="B8" s="296"/>
      <c r="C8" s="286"/>
      <c r="D8" s="287"/>
      <c r="E8" s="288"/>
      <c r="F8" s="287"/>
      <c r="G8" s="219"/>
      <c r="H8" s="289"/>
      <c r="I8" s="307">
        <v>70</v>
      </c>
      <c r="J8" s="22"/>
    </row>
    <row r="9" spans="1:13" ht="25.95" customHeight="1" thickBot="1" x14ac:dyDescent="0.45">
      <c r="A9" s="218">
        <f t="shared" ref="A9:A14" si="0">ROW(A2)</f>
        <v>2</v>
      </c>
      <c r="B9" s="297"/>
      <c r="C9" s="212"/>
      <c r="D9" s="213"/>
      <c r="E9" s="214"/>
      <c r="F9" s="213"/>
      <c r="G9" s="220"/>
      <c r="H9" s="283"/>
      <c r="I9" s="308">
        <v>65</v>
      </c>
      <c r="J9" s="22"/>
    </row>
    <row r="10" spans="1:13" ht="25.95" customHeight="1" x14ac:dyDescent="0.4">
      <c r="A10" s="218">
        <f t="shared" si="0"/>
        <v>3</v>
      </c>
      <c r="B10" s="297"/>
      <c r="C10" s="215"/>
      <c r="D10" s="216"/>
      <c r="E10" s="217"/>
      <c r="F10" s="216"/>
      <c r="G10" s="219"/>
      <c r="H10" s="283"/>
      <c r="I10" s="308">
        <v>60</v>
      </c>
      <c r="J10" s="22"/>
    </row>
    <row r="11" spans="1:13" ht="25.95" customHeight="1" x14ac:dyDescent="0.35">
      <c r="A11" s="218">
        <f t="shared" si="0"/>
        <v>4</v>
      </c>
      <c r="B11" s="298"/>
      <c r="C11" s="129"/>
      <c r="D11" s="140"/>
      <c r="E11" s="110"/>
      <c r="F11" s="140"/>
      <c r="G11" s="221"/>
      <c r="H11" s="283"/>
      <c r="I11" s="305">
        <v>58</v>
      </c>
      <c r="J11" s="22"/>
    </row>
    <row r="12" spans="1:13" ht="25.95" customHeight="1" x14ac:dyDescent="0.35">
      <c r="A12" s="218">
        <f t="shared" si="0"/>
        <v>5</v>
      </c>
      <c r="B12" s="298"/>
      <c r="C12" s="129"/>
      <c r="D12" s="140"/>
      <c r="E12" s="110"/>
      <c r="F12" s="140"/>
      <c r="G12" s="221"/>
      <c r="H12" s="283"/>
      <c r="I12" s="305">
        <v>57</v>
      </c>
      <c r="J12" s="22"/>
    </row>
    <row r="13" spans="1:13" ht="25.95" customHeight="1" x14ac:dyDescent="0.35">
      <c r="A13" s="218">
        <f t="shared" si="0"/>
        <v>6</v>
      </c>
      <c r="B13" s="298"/>
      <c r="C13" s="144"/>
      <c r="D13" s="145"/>
      <c r="E13" s="77"/>
      <c r="F13" s="145"/>
      <c r="G13" s="221"/>
      <c r="H13" s="283"/>
      <c r="I13" s="305">
        <v>56</v>
      </c>
      <c r="J13" s="22"/>
    </row>
    <row r="14" spans="1:13" ht="25.95" customHeight="1" x14ac:dyDescent="0.35">
      <c r="A14" s="218">
        <f t="shared" si="0"/>
        <v>7</v>
      </c>
      <c r="B14" s="298"/>
      <c r="C14" s="146"/>
      <c r="D14" s="147"/>
      <c r="E14" s="130"/>
      <c r="F14" s="147"/>
      <c r="G14" s="221"/>
      <c r="H14" s="283"/>
      <c r="I14" s="305">
        <v>55</v>
      </c>
      <c r="J14" s="22"/>
    </row>
    <row r="15" spans="1:13" ht="25.95" customHeight="1" x14ac:dyDescent="0.35">
      <c r="A15" s="218">
        <v>8</v>
      </c>
      <c r="B15" s="298"/>
      <c r="C15" s="129"/>
      <c r="D15" s="140"/>
      <c r="E15" s="110"/>
      <c r="F15" s="140"/>
      <c r="G15" s="221"/>
      <c r="H15" s="283"/>
      <c r="I15" s="305">
        <v>54</v>
      </c>
      <c r="J15" s="22"/>
    </row>
    <row r="16" spans="1:13" ht="25.95" customHeight="1" x14ac:dyDescent="0.35">
      <c r="A16" s="218">
        <v>9</v>
      </c>
      <c r="B16" s="298"/>
      <c r="C16" s="129"/>
      <c r="D16" s="140"/>
      <c r="E16" s="110"/>
      <c r="F16" s="140"/>
      <c r="G16" s="221"/>
      <c r="H16" s="283"/>
      <c r="I16" s="305">
        <v>53</v>
      </c>
      <c r="J16" s="22"/>
    </row>
    <row r="17" spans="1:10" ht="25.95" customHeight="1" x14ac:dyDescent="0.35">
      <c r="A17" s="218">
        <f t="shared" ref="A17:A21" si="1">ROW(A10)</f>
        <v>10</v>
      </c>
      <c r="B17" s="298"/>
      <c r="C17" s="141"/>
      <c r="D17" s="142"/>
      <c r="E17" s="143"/>
      <c r="F17" s="142"/>
      <c r="G17" s="221"/>
      <c r="H17" s="283"/>
      <c r="I17" s="305">
        <v>53</v>
      </c>
      <c r="J17" s="22"/>
    </row>
    <row r="18" spans="1:10" ht="25.95" customHeight="1" x14ac:dyDescent="0.35">
      <c r="A18" s="218">
        <f t="shared" si="1"/>
        <v>11</v>
      </c>
      <c r="B18" s="298"/>
      <c r="C18" s="141"/>
      <c r="D18" s="142"/>
      <c r="E18" s="110"/>
      <c r="F18" s="140"/>
      <c r="G18" s="221"/>
      <c r="H18" s="283"/>
      <c r="I18" s="305">
        <v>51</v>
      </c>
      <c r="J18" s="22"/>
    </row>
    <row r="19" spans="1:10" ht="25.95" customHeight="1" x14ac:dyDescent="0.35">
      <c r="A19" s="218">
        <f t="shared" si="1"/>
        <v>12</v>
      </c>
      <c r="B19" s="298"/>
      <c r="C19" s="129"/>
      <c r="D19" s="140"/>
      <c r="E19" s="110"/>
      <c r="F19" s="140"/>
      <c r="G19" s="221"/>
      <c r="H19" s="283"/>
      <c r="I19" s="305">
        <v>50</v>
      </c>
      <c r="J19" s="22"/>
    </row>
    <row r="20" spans="1:10" ht="25.95" customHeight="1" x14ac:dyDescent="0.35">
      <c r="A20" s="218">
        <f t="shared" si="1"/>
        <v>13</v>
      </c>
      <c r="B20" s="298"/>
      <c r="C20" s="129"/>
      <c r="D20" s="140"/>
      <c r="E20" s="110"/>
      <c r="F20" s="140"/>
      <c r="G20" s="221"/>
      <c r="H20" s="283"/>
      <c r="I20" s="305">
        <v>49</v>
      </c>
      <c r="J20" s="22"/>
    </row>
    <row r="21" spans="1:10" ht="25.95" customHeight="1" x14ac:dyDescent="0.35">
      <c r="A21" s="218">
        <f t="shared" si="1"/>
        <v>14</v>
      </c>
      <c r="B21" s="298"/>
      <c r="C21" s="129"/>
      <c r="D21" s="140"/>
      <c r="E21" s="110"/>
      <c r="F21" s="140"/>
      <c r="G21" s="221"/>
      <c r="H21" s="283"/>
      <c r="I21" s="305">
        <v>49</v>
      </c>
      <c r="J21" s="22"/>
    </row>
    <row r="22" spans="1:10" ht="25.95" customHeight="1" x14ac:dyDescent="0.35">
      <c r="A22" s="223">
        <v>15</v>
      </c>
      <c r="B22" s="298"/>
      <c r="C22" s="129"/>
      <c r="D22" s="140"/>
      <c r="E22" s="110"/>
      <c r="F22" s="140"/>
      <c r="G22" s="221"/>
      <c r="H22" s="283"/>
      <c r="I22" s="305">
        <v>47</v>
      </c>
      <c r="J22" s="22"/>
    </row>
    <row r="23" spans="1:10" ht="25.95" customHeight="1" x14ac:dyDescent="0.35">
      <c r="A23" s="218">
        <f t="shared" ref="A23:A28" si="2">ROW(A16)</f>
        <v>16</v>
      </c>
      <c r="B23" s="298"/>
      <c r="C23" s="129"/>
      <c r="D23" s="140"/>
      <c r="E23" s="110"/>
      <c r="F23" s="140"/>
      <c r="G23" s="221"/>
      <c r="H23" s="283"/>
      <c r="I23" s="305">
        <v>46</v>
      </c>
      <c r="J23" s="22"/>
    </row>
    <row r="24" spans="1:10" ht="25.95" customHeight="1" x14ac:dyDescent="0.35">
      <c r="A24" s="218">
        <f t="shared" si="2"/>
        <v>17</v>
      </c>
      <c r="B24" s="298"/>
      <c r="C24" s="129"/>
      <c r="D24" s="140"/>
      <c r="E24" s="110"/>
      <c r="F24" s="140"/>
      <c r="G24" s="221"/>
      <c r="H24" s="283"/>
      <c r="I24" s="305">
        <v>45</v>
      </c>
      <c r="J24" s="22"/>
    </row>
    <row r="25" spans="1:10" ht="25.95" customHeight="1" x14ac:dyDescent="0.35">
      <c r="A25" s="218">
        <f t="shared" si="2"/>
        <v>18</v>
      </c>
      <c r="B25" s="298"/>
      <c r="C25" s="129"/>
      <c r="D25" s="140"/>
      <c r="E25" s="110"/>
      <c r="F25" s="140"/>
      <c r="G25" s="221"/>
      <c r="H25" s="283"/>
      <c r="I25" s="305">
        <v>44</v>
      </c>
      <c r="J25" s="22"/>
    </row>
    <row r="26" spans="1:10" ht="25.95" customHeight="1" x14ac:dyDescent="0.35">
      <c r="A26" s="218">
        <f t="shared" si="2"/>
        <v>19</v>
      </c>
      <c r="B26" s="298"/>
      <c r="C26" s="144"/>
      <c r="D26" s="145"/>
      <c r="E26" s="77"/>
      <c r="F26" s="145"/>
      <c r="G26" s="221"/>
      <c r="H26" s="283"/>
      <c r="I26" s="305">
        <v>43</v>
      </c>
      <c r="J26" s="22"/>
    </row>
    <row r="27" spans="1:10" ht="25.95" customHeight="1" x14ac:dyDescent="0.35">
      <c r="A27" s="218">
        <f t="shared" si="2"/>
        <v>20</v>
      </c>
      <c r="B27" s="232"/>
      <c r="C27" s="129"/>
      <c r="D27" s="140"/>
      <c r="E27" s="110"/>
      <c r="F27" s="140"/>
      <c r="G27" s="221"/>
      <c r="H27" s="283"/>
      <c r="I27" s="305">
        <v>42</v>
      </c>
      <c r="J27" s="22"/>
    </row>
    <row r="28" spans="1:10" ht="25.95" customHeight="1" x14ac:dyDescent="0.35">
      <c r="A28" s="218">
        <f t="shared" si="2"/>
        <v>21</v>
      </c>
      <c r="B28" s="298"/>
      <c r="C28" s="129"/>
      <c r="D28" s="140"/>
      <c r="E28" s="110"/>
      <c r="F28" s="140"/>
      <c r="G28" s="221"/>
      <c r="H28" s="283"/>
      <c r="I28" s="305">
        <v>41</v>
      </c>
      <c r="J28" s="22"/>
    </row>
    <row r="29" spans="1:10" ht="25.95" customHeight="1" x14ac:dyDescent="0.35">
      <c r="A29" s="218">
        <v>22</v>
      </c>
      <c r="B29" s="298"/>
      <c r="C29" s="144"/>
      <c r="D29" s="145"/>
      <c r="E29" s="77"/>
      <c r="F29" s="145"/>
      <c r="G29" s="221"/>
      <c r="H29" s="283"/>
      <c r="I29" s="305">
        <v>40</v>
      </c>
      <c r="J29" s="22"/>
    </row>
    <row r="30" spans="1:10" ht="25.95" customHeight="1" x14ac:dyDescent="0.35">
      <c r="A30" s="218">
        <f t="shared" ref="A30:A35" si="3">ROW(A23)</f>
        <v>23</v>
      </c>
      <c r="B30" s="298"/>
      <c r="C30" s="129"/>
      <c r="D30" s="140"/>
      <c r="E30" s="110"/>
      <c r="F30" s="140"/>
      <c r="G30" s="221"/>
      <c r="H30" s="283"/>
      <c r="I30" s="305">
        <v>39</v>
      </c>
      <c r="J30" s="22"/>
    </row>
    <row r="31" spans="1:10" ht="25.95" customHeight="1" x14ac:dyDescent="0.35">
      <c r="A31" s="218">
        <f t="shared" si="3"/>
        <v>24</v>
      </c>
      <c r="B31" s="232"/>
      <c r="C31" s="129"/>
      <c r="D31" s="140"/>
      <c r="E31" s="110"/>
      <c r="F31" s="140"/>
      <c r="G31" s="221"/>
      <c r="H31" s="283"/>
      <c r="I31" s="305">
        <v>38</v>
      </c>
      <c r="J31" s="22"/>
    </row>
    <row r="32" spans="1:10" ht="25.95" customHeight="1" x14ac:dyDescent="0.35">
      <c r="A32" s="218">
        <f t="shared" si="3"/>
        <v>25</v>
      </c>
      <c r="B32" s="298"/>
      <c r="C32" s="129"/>
      <c r="D32" s="140"/>
      <c r="E32" s="110"/>
      <c r="F32" s="140"/>
      <c r="G32" s="221"/>
      <c r="H32" s="283"/>
      <c r="I32" s="305">
        <v>38</v>
      </c>
      <c r="J32" s="22"/>
    </row>
    <row r="33" spans="1:10" ht="25.95" customHeight="1" x14ac:dyDescent="0.35">
      <c r="A33" s="218">
        <f t="shared" si="3"/>
        <v>26</v>
      </c>
      <c r="B33" s="298"/>
      <c r="C33" s="146"/>
      <c r="D33" s="147"/>
      <c r="E33" s="130"/>
      <c r="F33" s="147"/>
      <c r="G33" s="221"/>
      <c r="H33" s="283"/>
      <c r="I33" s="305">
        <v>36</v>
      </c>
      <c r="J33" s="22"/>
    </row>
    <row r="34" spans="1:10" ht="25.95" customHeight="1" x14ac:dyDescent="0.35">
      <c r="A34" s="218">
        <f t="shared" si="3"/>
        <v>27</v>
      </c>
      <c r="B34" s="298"/>
      <c r="C34" s="129"/>
      <c r="D34" s="140"/>
      <c r="E34" s="110"/>
      <c r="F34" s="140"/>
      <c r="G34" s="221"/>
      <c r="H34" s="283"/>
      <c r="I34" s="305">
        <v>35</v>
      </c>
      <c r="J34" s="22"/>
    </row>
    <row r="35" spans="1:10" ht="25.95" customHeight="1" x14ac:dyDescent="0.35">
      <c r="A35" s="218">
        <f t="shared" si="3"/>
        <v>28</v>
      </c>
      <c r="B35" s="298"/>
      <c r="C35" s="129"/>
      <c r="D35" s="140"/>
      <c r="E35" s="110"/>
      <c r="F35" s="140"/>
      <c r="G35" s="221"/>
      <c r="H35" s="283"/>
      <c r="I35" s="305">
        <v>34</v>
      </c>
      <c r="J35" s="22"/>
    </row>
    <row r="36" spans="1:10" ht="25.95" customHeight="1" x14ac:dyDescent="0.35">
      <c r="A36" s="223">
        <v>29</v>
      </c>
      <c r="B36" s="298"/>
      <c r="C36" s="129"/>
      <c r="D36" s="140"/>
      <c r="E36" s="110"/>
      <c r="F36" s="140"/>
      <c r="G36" s="221"/>
      <c r="H36" s="283"/>
      <c r="I36" s="305">
        <v>33</v>
      </c>
      <c r="J36" s="22"/>
    </row>
    <row r="37" spans="1:10" ht="25.95" customHeight="1" thickBot="1" x14ac:dyDescent="0.4">
      <c r="A37" s="282">
        <f t="shared" ref="A37" si="4">ROW(A30)</f>
        <v>30</v>
      </c>
      <c r="B37" s="299"/>
      <c r="C37" s="154"/>
      <c r="D37" s="155"/>
      <c r="E37" s="156"/>
      <c r="F37" s="155"/>
      <c r="G37" s="222"/>
      <c r="H37" s="284"/>
      <c r="I37" s="306"/>
      <c r="J37" s="22"/>
    </row>
    <row r="38" spans="1:10" ht="77.400000000000006" customHeight="1" x14ac:dyDescent="0.35">
      <c r="A38" s="104" t="s">
        <v>5</v>
      </c>
      <c r="B38" s="74"/>
      <c r="C38" s="74"/>
      <c r="D38" s="74"/>
      <c r="E38" s="74"/>
      <c r="F38" s="74"/>
      <c r="G38" s="74" t="s">
        <v>164</v>
      </c>
      <c r="H38" s="157"/>
    </row>
  </sheetData>
  <autoFilter ref="B7:H7">
    <sortState ref="B8:I55">
      <sortCondition descending="1" ref="G7"/>
    </sortState>
  </autoFilter>
  <sortState ref="B8:H45">
    <sortCondition descending="1" ref="G8:G45"/>
  </sortState>
  <mergeCells count="3">
    <mergeCell ref="B5:H5"/>
    <mergeCell ref="A1:H1"/>
    <mergeCell ref="A4:H4"/>
  </mergeCells>
  <phoneticPr fontId="3" type="noConversion"/>
  <conditionalFormatting sqref="H2:H3 H5:H1048576">
    <cfRule type="cellIs" dxfId="0" priority="2" operator="between">
      <formula>1</formula>
      <formula>3</formula>
    </cfRule>
  </conditionalFormatting>
  <printOptions horizontalCentered="1"/>
  <pageMargins left="0.59055118110236227" right="0" top="0.19685039370078741" bottom="0.19685039370078741" header="0.51181102362204722" footer="0.51181102362204722"/>
  <pageSetup paperSize="9" scale="7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военная подготовка итог команды</vt:lpstr>
      <vt:lpstr>Сборка и разборка Ком</vt:lpstr>
      <vt:lpstr>АК по местам лично</vt:lpstr>
      <vt:lpstr>разборка л.ком. </vt:lpstr>
      <vt:lpstr>строй 1 судья</vt:lpstr>
      <vt:lpstr>строй 2 судья</vt:lpstr>
      <vt:lpstr>строевая подготовка</vt:lpstr>
      <vt:lpstr>'АК по местам лично'!Заголовки_для_печати</vt:lpstr>
      <vt:lpstr>'военная подготовка итог команды'!Заголовки_для_печати</vt:lpstr>
      <vt:lpstr>'разборка л.ком. '!Заголовки_для_печати</vt:lpstr>
      <vt:lpstr>'Сборка и разборка Ком'!Заголовки_для_печати</vt:lpstr>
      <vt:lpstr>'строевая подготовка'!Заголовки_для_печати</vt:lpstr>
      <vt:lpstr>'строй 1 судья'!Заголовки_для_печати</vt:lpstr>
      <vt:lpstr>'строй 2 судья'!Заголовки_для_печати</vt:lpstr>
      <vt:lpstr>'АК по местам лично'!Область_печати</vt:lpstr>
      <vt:lpstr>'военная подготовка итог команды'!Область_печати</vt:lpstr>
      <vt:lpstr>'разборка л.ком. '!Область_печати</vt:lpstr>
      <vt:lpstr>'Сборка и разборка Ком'!Область_печати</vt:lpstr>
      <vt:lpstr>'строевая подготовка'!Область_печати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2024-05-18T09:43:11Z</cp:lastPrinted>
  <dcterms:created xsi:type="dcterms:W3CDTF">1996-10-08T23:32:33Z</dcterms:created>
  <dcterms:modified xsi:type="dcterms:W3CDTF">2025-05-15T16:18:47Z</dcterms:modified>
</cp:coreProperties>
</file>